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PdF\03_PdF-Stavebni_prace\20_PdF_Oprava katedry biologie\Vyhlaseni\PD vcetne Vykazu vymer\"/>
    </mc:Choice>
  </mc:AlternateContent>
  <xr:revisionPtr revIDLastSave="0" documentId="13_ncr:1_{C40DA8E4-8FB8-429E-9876-2FA6D38DE8DC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4" i="1" l="1"/>
  <c r="F54" i="1" s="1"/>
  <c r="G54" i="1" s="1"/>
  <c r="E53" i="1"/>
  <c r="F53" i="1" s="1"/>
  <c r="G53" i="1" s="1"/>
  <c r="E52" i="1"/>
  <c r="F52" i="1" s="1"/>
  <c r="G52" i="1" s="1"/>
  <c r="E132" i="1"/>
  <c r="F132" i="1" s="1"/>
  <c r="G132" i="1" s="1"/>
  <c r="E131" i="1"/>
  <c r="F131" i="1" s="1"/>
  <c r="G131" i="1" s="1"/>
  <c r="E128" i="1"/>
  <c r="F128" i="1" s="1"/>
  <c r="G128" i="1" s="1"/>
  <c r="E127" i="1"/>
  <c r="F127" i="1" s="1"/>
  <c r="G127" i="1" s="1"/>
  <c r="E126" i="1"/>
  <c r="F126" i="1" s="1"/>
  <c r="G126" i="1" s="1"/>
  <c r="E93" i="1"/>
  <c r="F93" i="1" s="1"/>
  <c r="G93" i="1" s="1"/>
  <c r="E108" i="1"/>
  <c r="F108" i="1" s="1"/>
  <c r="G108" i="1" s="1"/>
  <c r="E115" i="1"/>
  <c r="F115" i="1" s="1"/>
  <c r="G115" i="1" s="1"/>
  <c r="E114" i="1"/>
  <c r="F114" i="1" s="1"/>
  <c r="G114" i="1" s="1"/>
  <c r="E113" i="1"/>
  <c r="F113" i="1" s="1"/>
  <c r="G113" i="1" s="1"/>
  <c r="E111" i="1"/>
  <c r="F111" i="1" s="1"/>
  <c r="G111" i="1" s="1"/>
  <c r="E63" i="1"/>
  <c r="F63" i="1" s="1"/>
  <c r="G63" i="1" s="1"/>
  <c r="E62" i="1"/>
  <c r="F62" i="1" s="1"/>
  <c r="G62" i="1" s="1"/>
  <c r="E61" i="1"/>
  <c r="F61" i="1" s="1"/>
  <c r="G61" i="1" s="1"/>
  <c r="E22" i="1"/>
  <c r="F22" i="1" s="1"/>
  <c r="G22" i="1" s="1"/>
  <c r="E43" i="1"/>
  <c r="F43" i="1" s="1"/>
  <c r="G43" i="1" s="1"/>
  <c r="E37" i="1"/>
  <c r="F37" i="1" s="1"/>
  <c r="G37" i="1" s="1"/>
  <c r="E17" i="1"/>
  <c r="F17" i="1" s="1"/>
  <c r="G17" i="1" s="1"/>
  <c r="E12" i="1"/>
  <c r="F12" i="1" s="1"/>
  <c r="G12" i="1" s="1"/>
  <c r="E9" i="1"/>
  <c r="F9" i="1" s="1"/>
  <c r="G9" i="1" s="1"/>
  <c r="E26" i="1"/>
  <c r="F26" i="1" s="1"/>
  <c r="G26" i="1" s="1"/>
  <c r="E102" i="1" l="1"/>
  <c r="E80" i="1"/>
  <c r="E78" i="1"/>
  <c r="F78" i="1" s="1"/>
  <c r="G78" i="1" s="1"/>
  <c r="E71" i="1"/>
  <c r="F71" i="1" s="1"/>
  <c r="E109" i="1"/>
  <c r="E104" i="1"/>
  <c r="F104" i="1" s="1"/>
  <c r="G104" i="1" s="1"/>
  <c r="F102" i="1"/>
  <c r="G102" i="1" s="1"/>
  <c r="F80" i="1"/>
  <c r="G80" i="1" s="1"/>
  <c r="E30" i="1"/>
  <c r="F30" i="1" s="1"/>
  <c r="G30" i="1" s="1"/>
  <c r="E29" i="1"/>
  <c r="F29" i="1" s="1"/>
  <c r="G29" i="1" s="1"/>
  <c r="E28" i="1"/>
  <c r="F28" i="1" s="1"/>
  <c r="G28" i="1" s="1"/>
  <c r="E27" i="1"/>
  <c r="F27" i="1" s="1"/>
  <c r="G27" i="1" s="1"/>
  <c r="E77" i="1"/>
  <c r="F77" i="1" s="1"/>
  <c r="G77" i="1" s="1"/>
  <c r="E100" i="1"/>
  <c r="F100" i="1" s="1"/>
  <c r="G100" i="1" s="1"/>
  <c r="E99" i="1"/>
  <c r="F99" i="1" s="1"/>
  <c r="G99" i="1" s="1"/>
  <c r="E98" i="1"/>
  <c r="F98" i="1" s="1"/>
  <c r="G98" i="1" s="1"/>
  <c r="E97" i="1"/>
  <c r="F97" i="1" s="1"/>
  <c r="G97" i="1" s="1"/>
  <c r="E75" i="1"/>
  <c r="F75" i="1" s="1"/>
  <c r="G75" i="1" s="1"/>
  <c r="E74" i="1"/>
  <c r="F74" i="1" s="1"/>
  <c r="G74" i="1" s="1"/>
  <c r="E73" i="1"/>
  <c r="F73" i="1" s="1"/>
  <c r="G73" i="1" s="1"/>
  <c r="E31" i="1"/>
  <c r="F31" i="1" s="1"/>
  <c r="G31" i="1" s="1"/>
  <c r="E121" i="1"/>
  <c r="F121" i="1" s="1"/>
  <c r="G121" i="1" s="1"/>
  <c r="E120" i="1"/>
  <c r="F120" i="1" s="1"/>
  <c r="G120" i="1" s="1"/>
  <c r="E119" i="1"/>
  <c r="F119" i="1" s="1"/>
  <c r="G119" i="1" s="1"/>
  <c r="E118" i="1"/>
  <c r="F118" i="1" s="1"/>
  <c r="G118" i="1" s="1"/>
  <c r="E117" i="1"/>
  <c r="F117" i="1" s="1"/>
  <c r="G117" i="1" s="1"/>
  <c r="E116" i="1"/>
  <c r="F116" i="1" s="1"/>
  <c r="G116" i="1" s="1"/>
  <c r="C112" i="1"/>
  <c r="E112" i="1" s="1"/>
  <c r="E110" i="1"/>
  <c r="F110" i="1" s="1"/>
  <c r="G110" i="1" s="1"/>
  <c r="E92" i="1"/>
  <c r="F92" i="1" s="1"/>
  <c r="G92" i="1" s="1"/>
  <c r="E91" i="1"/>
  <c r="F91" i="1" s="1"/>
  <c r="G91" i="1" s="1"/>
  <c r="E90" i="1"/>
  <c r="F90" i="1" s="1"/>
  <c r="G90" i="1" s="1"/>
  <c r="E89" i="1"/>
  <c r="F89" i="1" s="1"/>
  <c r="G89" i="1" s="1"/>
  <c r="E88" i="1"/>
  <c r="F88" i="1" s="1"/>
  <c r="G88" i="1" s="1"/>
  <c r="E87" i="1"/>
  <c r="F87" i="1" s="1"/>
  <c r="G87" i="1" s="1"/>
  <c r="E86" i="1"/>
  <c r="E85" i="1"/>
  <c r="F85" i="1" s="1"/>
  <c r="E68" i="1"/>
  <c r="F68" i="1" s="1"/>
  <c r="G68" i="1" s="1"/>
  <c r="C67" i="1"/>
  <c r="E67" i="1" s="1"/>
  <c r="F67" i="1" s="1"/>
  <c r="G67" i="1" s="1"/>
  <c r="E66" i="1"/>
  <c r="F66" i="1" s="1"/>
  <c r="G66" i="1" s="1"/>
  <c r="E65" i="1"/>
  <c r="F65" i="1" s="1"/>
  <c r="G65" i="1" s="1"/>
  <c r="C64" i="1"/>
  <c r="E64" i="1" s="1"/>
  <c r="E49" i="1"/>
  <c r="F49" i="1" s="1"/>
  <c r="G49" i="1" s="1"/>
  <c r="E48" i="1"/>
  <c r="F48" i="1" s="1"/>
  <c r="G48" i="1" s="1"/>
  <c r="E47" i="1"/>
  <c r="F47" i="1" s="1"/>
  <c r="G47" i="1" s="1"/>
  <c r="E46" i="1"/>
  <c r="F46" i="1" s="1"/>
  <c r="G46" i="1" s="1"/>
  <c r="C45" i="1"/>
  <c r="E45" i="1" s="1"/>
  <c r="F45" i="1" s="1"/>
  <c r="G45" i="1" s="1"/>
  <c r="E44" i="1"/>
  <c r="F44" i="1" s="1"/>
  <c r="G44" i="1" s="1"/>
  <c r="E42" i="1"/>
  <c r="F42" i="1" s="1"/>
  <c r="G42" i="1" s="1"/>
  <c r="C41" i="1"/>
  <c r="E41" i="1" s="1"/>
  <c r="F41" i="1" s="1"/>
  <c r="G41" i="1" s="1"/>
  <c r="E40" i="1"/>
  <c r="E39" i="1"/>
  <c r="F39" i="1" s="1"/>
  <c r="G39" i="1" s="1"/>
  <c r="C21" i="1"/>
  <c r="E21" i="1" s="1"/>
  <c r="F21" i="1" s="1"/>
  <c r="G21" i="1" s="1"/>
  <c r="E20" i="1"/>
  <c r="F20" i="1" s="1"/>
  <c r="G20" i="1" s="1"/>
  <c r="E19" i="1"/>
  <c r="F19" i="1" s="1"/>
  <c r="G19" i="1" s="1"/>
  <c r="C18" i="1"/>
  <c r="E18" i="1" s="1"/>
  <c r="F18" i="1" s="1"/>
  <c r="G18" i="1" s="1"/>
  <c r="E16" i="1"/>
  <c r="F16" i="1" s="1"/>
  <c r="G16" i="1" s="1"/>
  <c r="E15" i="1"/>
  <c r="F15" i="1" s="1"/>
  <c r="G15" i="1" s="1"/>
  <c r="C14" i="1"/>
  <c r="E14" i="1" s="1"/>
  <c r="F14" i="1" s="1"/>
  <c r="G14" i="1" s="1"/>
  <c r="E13" i="1"/>
  <c r="E11" i="1"/>
  <c r="F11" i="1" s="1"/>
  <c r="E133" i="1"/>
  <c r="F133" i="1" s="1"/>
  <c r="G133" i="1" s="1"/>
  <c r="E130" i="1"/>
  <c r="F130" i="1" s="1"/>
  <c r="G130" i="1" s="1"/>
  <c r="E129" i="1"/>
  <c r="F129" i="1" s="1"/>
  <c r="G129" i="1" s="1"/>
  <c r="E122" i="1"/>
  <c r="F122" i="1" s="1"/>
  <c r="G122" i="1" s="1"/>
  <c r="E55" i="1"/>
  <c r="F55" i="1" s="1"/>
  <c r="G55" i="1" s="1"/>
  <c r="E51" i="1"/>
  <c r="F51" i="1" s="1"/>
  <c r="G51" i="1" s="1"/>
  <c r="E50" i="1"/>
  <c r="F50" i="1" s="1"/>
  <c r="G50" i="1" s="1"/>
  <c r="E38" i="1"/>
  <c r="F38" i="1" s="1"/>
  <c r="E25" i="1"/>
  <c r="F25" i="1" s="1"/>
  <c r="G25" i="1" s="1"/>
  <c r="E24" i="1"/>
  <c r="F24" i="1" s="1"/>
  <c r="G24" i="1" s="1"/>
  <c r="E23" i="1"/>
  <c r="F23" i="1" s="1"/>
  <c r="G23" i="1" s="1"/>
  <c r="E10" i="1"/>
  <c r="E56" i="1" l="1"/>
  <c r="G134" i="1"/>
  <c r="E134" i="1"/>
  <c r="F134" i="1"/>
  <c r="F13" i="1"/>
  <c r="G13" i="1" s="1"/>
  <c r="E32" i="1"/>
  <c r="F64" i="1"/>
  <c r="G64" i="1" s="1"/>
  <c r="F112" i="1"/>
  <c r="E123" i="1"/>
  <c r="G38" i="1"/>
  <c r="G11" i="1"/>
  <c r="F40" i="1"/>
  <c r="G40" i="1" s="1"/>
  <c r="F86" i="1"/>
  <c r="G86" i="1" s="1"/>
  <c r="G85" i="1"/>
  <c r="F109" i="1"/>
  <c r="F10" i="1"/>
  <c r="F32" i="1" l="1"/>
  <c r="G32" i="1" s="1"/>
  <c r="F56" i="1"/>
  <c r="G112" i="1"/>
  <c r="F123" i="1"/>
  <c r="G56" i="1"/>
  <c r="G109" i="1"/>
  <c r="G10" i="1"/>
  <c r="G123" i="1" l="1"/>
  <c r="E95" i="1"/>
  <c r="E60" i="1"/>
  <c r="E79" i="1"/>
  <c r="F79" i="1" s="1"/>
  <c r="G79" i="1" s="1"/>
  <c r="E72" i="1"/>
  <c r="F72" i="1" s="1"/>
  <c r="G72" i="1" s="1"/>
  <c r="E69" i="1"/>
  <c r="E70" i="1"/>
  <c r="E103" i="1"/>
  <c r="F103" i="1" s="1"/>
  <c r="G103" i="1" s="1"/>
  <c r="E101" i="1"/>
  <c r="F101" i="1" s="1"/>
  <c r="G101" i="1" s="1"/>
  <c r="E96" i="1"/>
  <c r="E94" i="1"/>
  <c r="E84" i="1"/>
  <c r="E76" i="1"/>
  <c r="F76" i="1" s="1"/>
  <c r="G76" i="1" s="1"/>
  <c r="F69" i="1" l="1"/>
  <c r="G69" i="1" s="1"/>
  <c r="E81" i="1"/>
  <c r="F94" i="1"/>
  <c r="G94" i="1" s="1"/>
  <c r="E105" i="1"/>
  <c r="F70" i="1"/>
  <c r="F95" i="1"/>
  <c r="F96" i="1"/>
  <c r="F84" i="1"/>
  <c r="F60" i="1"/>
  <c r="E136" i="1" l="1"/>
  <c r="F105" i="1"/>
  <c r="F81" i="1"/>
  <c r="G60" i="1"/>
  <c r="G70" i="1"/>
  <c r="G95" i="1"/>
  <c r="G71" i="1"/>
  <c r="G96" i="1"/>
  <c r="G84" i="1"/>
  <c r="F136" i="1" l="1"/>
  <c r="G81" i="1"/>
  <c r="G105" i="1"/>
  <c r="G136" i="1" l="1"/>
</calcChain>
</file>

<file path=xl/sharedStrings.xml><?xml version="1.0" encoding="utf-8"?>
<sst xmlns="http://schemas.openxmlformats.org/spreadsheetml/2006/main" count="235" uniqueCount="93">
  <si>
    <t>položka</t>
  </si>
  <si>
    <t>DPH</t>
  </si>
  <si>
    <t>cena vč. DPH</t>
  </si>
  <si>
    <t>ks</t>
  </si>
  <si>
    <t>přípravna celkem</t>
  </si>
  <si>
    <t>Laboratoř 2 celkem</t>
  </si>
  <si>
    <t>Laboratoř 1 celkem</t>
  </si>
  <si>
    <t>cena/j bez DPH</t>
  </si>
  <si>
    <t>cena celk bez DPH</t>
  </si>
  <si>
    <t>počet jedn</t>
  </si>
  <si>
    <t>jedn</t>
  </si>
  <si>
    <t>m2</t>
  </si>
  <si>
    <t>kpl</t>
  </si>
  <si>
    <t>bm</t>
  </si>
  <si>
    <t>cena celkem</t>
  </si>
  <si>
    <t xml:space="preserve">D+M penetrování podkladu </t>
  </si>
  <si>
    <t xml:space="preserve">Dodávka a montáž svařovacího drátu </t>
  </si>
  <si>
    <t>Lepení biovinylové podlahy</t>
  </si>
  <si>
    <t xml:space="preserve">Dodávka+ montáž  soklové lišty bílá , 6 cm vysoká </t>
  </si>
  <si>
    <t xml:space="preserve">soklování obvodu soklovou lištou, včetně lepidel </t>
  </si>
  <si>
    <t>silikonování spoje podlaha/soklová lišta</t>
  </si>
  <si>
    <t>přesun hmot pro podlahy povlakové a stěrkové</t>
  </si>
  <si>
    <t>nový rozvod vody - posun cca o 50cm od původního vývodu, provedeno v plastu profil hadice 22mm, posun odpadu napojením hadicí - plast o profilu 50mm.  Baterie nástěnná,páková, rozteč 150mm, oblý design, chrom. Bude provedeno vzorkování dle katalogových listů</t>
  </si>
  <si>
    <t>Výměna datových zásuvek - Datová zásuvka např. Tango, 2x RJ bílá vč. rámečku, krytu, masky a konektoru. Instalace do klasické elektrinstalační krabice. Včetně instalačních prací</t>
  </si>
  <si>
    <t>Nátěry zárubní - Barva určena k nátěrům ocelových konstrukcí, které nejsou  dlouhodobě namáhány. Barva bílá mat</t>
  </si>
  <si>
    <t xml:space="preserve">  Kování dveří -  klika/klika,  broušený nerez, vzorkovatní předložením katalogového listu,  zámkové vložky jsou součástí systému generálního klíče…</t>
  </si>
  <si>
    <t xml:space="preserve">Odstranění zásuvek - demontáž zásuvek a zaslepení vývodu  NN </t>
  </si>
  <si>
    <t>Výměna vypínačů - Kompletní vypínač  např. Tango, barva bílá, rámeček bílý, vhodný pro kancelářskou elektroinstalaci s montáží do elektroinstalační krabice 68. Bude provedeno  vzorkování podle katalogového listu.  Včetně instalačních prací</t>
  </si>
  <si>
    <t>Výmalba stěn - vodou ředitelná barva, zářivě bílá, 2x nátěr</t>
  </si>
  <si>
    <t>Výmaba stěn - zářivě  bílá barva vodou ředitelná,vč. penetrace</t>
  </si>
  <si>
    <t>Výměna dvojzásuvek - Zásuvky NN,  např. Tango, dvojzásuvky, jedna zásuvka natočená,pro kancelářskou elektroinstalaci, s montáří do elektroinstalační karbice 68barva bílá, rámeček bílý. Bude provedeno  vzorkování podle katalogového listu, včetně instalačních prací</t>
  </si>
  <si>
    <t xml:space="preserve"> Výměna datových zásuvek - Datová zásuvka např. Tango, 2x RJ bílá vč. rámečku, krytu, masky a konektoru. Včetně instalačních prací</t>
  </si>
  <si>
    <t xml:space="preserve">ks </t>
  </si>
  <si>
    <t>výmalba stěn -  zářivě bílá barva, ředitelná vodou, vč. penetrace</t>
  </si>
  <si>
    <t xml:space="preserve">Nátěry radiátorů - Univerzální barva s dokonalým povrchem pro venkovní i vnitřní prostředí se zvláště vysokou odolností na oděr, vhodná  na kovové podklady  (radiátory ústředního topení),  tvrdé a vysoce pružné nátěry, barva bílá pololesk.
dlouhodobá životnost nátěrů
zvlásť vysoká odolnost na oděr
bez zápachu, chemicky neutrální
</t>
  </si>
  <si>
    <t xml:space="preserve">  Dveřní kování -  klika/klika,  broušený nerez, vzorkovatní předložením katalogového listu, že zámkové vložky jsou součástí systému generálního klíče…</t>
  </si>
  <si>
    <t>Výměna - Datová zásuvka např. Tango, 2x RJ bílá vč. rámečku, krytu, masky a konektoru. Včetně instalačních prací</t>
  </si>
  <si>
    <t>výmalba stěn - zářivě bílá barva, vodou ředitelná,  vč. penetrace</t>
  </si>
  <si>
    <t xml:space="preserve"> Nátěry zárubní - Barva určena k nátěrům ocelových konstrukcí, které nejsou  dlouhodobě namáhány. Barva bílá mat</t>
  </si>
  <si>
    <t>výmalba stěn - zářivě bílá barva, vodou ředitelná, vč. penetrace</t>
  </si>
  <si>
    <t>nový rozvod vody - posun cca o 50cm od původního vývodu, provedeno v plastu profil hadice 22mm, posun odpadu napojením hadicí - plast o profilu 50mm.  Baterie nástěnná,páková, rozteč 150mm, oblý design, chrom. Bude provedeno vzorkování dle katalogových listů. Součástí je montáž vyústění do zadní desky pracovního prostoru.</t>
  </si>
  <si>
    <t>Šatna celkem</t>
  </si>
  <si>
    <t>Výměna dvojvypínačů - Kompletní sériový vypínač např. TANGO řazení č.5 v bílé barvě . Vypínač pro  kancelářskou elektroinstalaci s montáží do elektroinstalační krabice 68. Bude provedeno vzorkování podle katalogového listu, včetně instalačních prací.</t>
  </si>
  <si>
    <t xml:space="preserve"> Výměna dvojitých vypínačů - Kompletní sériový vypínač např. TANGO řazení č.5 v bílé barvě. Vypínač pro  kancelářskou elektroinstalaci s montáží do elektroinstalační krabice 68. Bude provedeno vzorkování podle katalogového listu, včetně instalačních prací.</t>
  </si>
  <si>
    <t>Výměna dvojzásuvek - Zásuvky NN,  např. Tango, dvojzásuvky, jedna zásuvka natočená,pro kancelářskou elektroinstalaci, s montáží do elektroinstalační karbice 68barva bílá, rámeček bílý. Bude provedeno  vzorkování podle katalogového listu, včetně instalačních prací</t>
  </si>
  <si>
    <t>Výměna dvojitých vypínačů - Kompletní sériový vypínač např. TANGO řazení č.5 v bílé barvě . Vypínač pro  kancelářskou elektroinstalaci s montáží do elektroinstalační krabice 68. Bude provedeno vzorkování podle katalogového listu, včetně instalačních prací.</t>
  </si>
  <si>
    <t xml:space="preserve">osekání kameninových soklů </t>
  </si>
  <si>
    <t xml:space="preserve"> Samonivelační stěrka t. vrstvy 4 - 6mm + montáž</t>
  </si>
  <si>
    <t>Akrylový tmel na praskliny podkladu a mezery mezi stěnami a podlahou</t>
  </si>
  <si>
    <t>Příprava podkladu před pokládkou nové krytiny</t>
  </si>
  <si>
    <t>hod</t>
  </si>
  <si>
    <t>lokální oprava betonového podkladu podlahy</t>
  </si>
  <si>
    <t>Stržení povlakových krytin z cca 50% plochy, odvoz, likvidace</t>
  </si>
  <si>
    <t>Stržení povlakových krytin, odvoz, likvidace</t>
  </si>
  <si>
    <t>Frézování původních stěrek a lepidla, původní povrch - teracco čtverce</t>
  </si>
  <si>
    <t>Frézování původních stěrek, odstranění poškozené stěrkové hmoty a lepidla na původní podklad - umělé teracco čtverce.</t>
  </si>
  <si>
    <t>Śatna - místnost č. 1001 B</t>
  </si>
  <si>
    <t>přípravna  - místnost 1001A</t>
  </si>
  <si>
    <t>Laboratoř 2 - místnost č. 1017</t>
  </si>
  <si>
    <t>Laboratoř 1  - místnost č. 1016 B</t>
  </si>
  <si>
    <t>opravy poškozených omítek  v rozsahu 50cm po obvodu místnosti  - oškrabání , natažení nové omítky, zarovnání s okolním podladem, vyhlazení</t>
  </si>
  <si>
    <t>opravy poškozených omítek  v rozsahu 3 stěny( kromě stěny s výklenkem) do v. 0,4m - oškrabání , penetrace, natažení nové omítky, zarovnání s okolním podladem, vyhlazení</t>
  </si>
  <si>
    <t xml:space="preserve">MDF systém FORBO desky 3mm +4mm. </t>
  </si>
  <si>
    <t>opravy poškozených omítek  v rozsahu  do v. 0,6m po obvodu místnosti- oškrabání , penetrace, natažení nové omítky, zarovnání s okolním podladem, vyhlazení ( před započetím prací bude změřena vlhkost vlysu)</t>
  </si>
  <si>
    <t>odstranění soklového nátěru v. 0,2m</t>
  </si>
  <si>
    <t>přechodová lišta š. 1000mm , dezén hliník</t>
  </si>
  <si>
    <t>do</t>
  </si>
  <si>
    <t xml:space="preserve">opravy poškozených omítek  v rozsahu  do v. 0,6m po obvodu místnosti- oškrabání , penetrace, natažení nové omítky, zarovnání s okolním podladem, vyhlazení </t>
  </si>
  <si>
    <t>10m2 podlahy u vstupu do místnosti je provedeno v betonu.  1m2 betonu u vstupních dveří propadený, popraskaný na povrchu. Celá betonová plocha  - 10m2-bude vybrána. Beton bude nahrazen OSB deskami ve dvou vrstvách položených křížem, vzájemně prošroubovaných. Před započetím prací bude změřena vlhkost vlysu</t>
  </si>
  <si>
    <t>Dodávka biovinylové homogenní krytiny tl.2mm  v 2m pásech, laserem upravená povrchová úprava evercare (barva světle zelená ) vč. prořezu</t>
  </si>
  <si>
    <t>Dodávka biovinylové homogenní krytiny tl.2mm  v 2m pásech, laserem upravená povrchová úprava evercare (barva světle modrá ) vč. prořezu</t>
  </si>
  <si>
    <t>Dodávka biovinylové homogenní krytiny tl.2mm  v 2m pásech, laserem upravená povrchová úprava evercare (světle zelená )vč. prořezu</t>
  </si>
  <si>
    <t>Chodba před laboratořemi - místnost č. 1016 A</t>
  </si>
  <si>
    <t>Chodba před laboratořemi celkem</t>
  </si>
  <si>
    <t>opravy poškozených omítek  v rozsahu  0,6m po obvodu místnosti - oškrabání , penetrace, natažení nové omítky, zarovnání s okolním podladem, vyhlazení</t>
  </si>
  <si>
    <t>Dodávka biovinylové homogenní krytiny tl.2mm  v 2m pásech, laserem upravená povrchová úprava evercare (barva světle zelená ) vč. prořezu. Materiál bude vzorkován. Zhotovitel předá návod na údržbu.</t>
  </si>
  <si>
    <t>Demontáž rozvodů plynu u okenní stěny v celé délce 6 m včetně přívodů k jednotlivým stolům, zaslepení . Součástí je i nové zapojení plynových kohoutů do zadní stěny pracovního prostoru po instalaci nábytku.</t>
  </si>
  <si>
    <t>Demontáž rozvodů plynu u okenní stěny v celé délce 6 m včetně přívodů k jednotlivým stolům, zaslepen. Součástí je i nové zapojení plynových kohoutů do zadní stěny pracovního prostoru po instalaci nábytku.</t>
  </si>
  <si>
    <t>uložení odpadu na skládku - zednické práce</t>
  </si>
  <si>
    <t>Elektrorozvody podlahové 2x Podlahová drážka pro uložení kanálu  s rozvody silnoproudu ke středovým stolům (2x 2,1bm), kabely CYKY 30 x 2,5, zapravení drážky. 10x výklopná vestavná zásuvka BOX 2x 230V a 2x USB nabíječka (5V/2,1A), povrchová úprava bílá. Otevření pomocí zmáčknutí tlačítka a zavření zaklopením. Montážní otvor pro zásuvku je 223 x 109 mm a vestavná hloubka 70 mm. Každý přívod obsluhuje 5 zásuvek. ( Dva okruhy). Včetně montážních prací</t>
  </si>
  <si>
    <t>Revizní zpráva - kompletní rozvody elektro</t>
  </si>
  <si>
    <t>Revizní zpráva  a tlaková zkouška - úprava rozvodů plynu</t>
  </si>
  <si>
    <t>Práce společné pro všechny místnosti</t>
  </si>
  <si>
    <t>Práce společné pro všechny místnosti celkem</t>
  </si>
  <si>
    <t>přesuny hmot pro  zednické práce vysekání betonových podlah, odvoz suti doprava betonu pro betonáž podlah</t>
  </si>
  <si>
    <t>přesuny hmot - elektroinstalační práce</t>
  </si>
  <si>
    <t>přesuny hmot  - vodoinstalační práce</t>
  </si>
  <si>
    <t>přesuny hmot - plynoinstalační práce</t>
  </si>
  <si>
    <t>Výměna dveřního křídla - Dveře laminátové, CPL bílá hladká, bez prosklení, odlehčená DTD deska, s protipožární úpravou, š. 1000, v. 1970, 1x levé, 1x pravé</t>
  </si>
  <si>
    <t>Nové vstupní dveře - Dveře laminátové, CPL bílá hladká, bez prosklení, odlehčená DTD deska, s protipožární úpravou, š. 1000, v. 1970, 1x levé, 1x pravé</t>
  </si>
  <si>
    <t xml:space="preserve"> Dveřní kování   klika/klika,  broušený nerez, vzorkovatní předložením katalogového listu, že zámkové vložky jsou součástí systému generálního klíče…</t>
  </si>
  <si>
    <t>Nátěry zárubní -  ke kancelářím - Barva určena k nátěrům ocelových konstrukcí, které nejsou  dlouhodobě namáhány. Barva bílá mat</t>
  </si>
  <si>
    <t>Výměna dveřního křídla - ke kancelářím  - Dveře laminátové, CPL bílá hladká, bez prosklení, odlehčená DTD deska, s protipožární úpravou, š. 1000, v. 1970,  pravé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</si>
</sst>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b/>
      <sz val="12"/>
      <color theme="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1F497D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2" borderId="1" xfId="0" applyFill="1" applyBorder="1"/>
    <xf numFmtId="164" fontId="0" fillId="2" borderId="1" xfId="0" applyNumberFormat="1" applyFill="1" applyBorder="1"/>
    <xf numFmtId="164" fontId="2" fillId="2" borderId="1" xfId="0" applyNumberFormat="1" applyFont="1" applyFill="1" applyBorder="1"/>
    <xf numFmtId="0" fontId="1" fillId="3" borderId="1" xfId="0" applyFont="1" applyFill="1" applyBorder="1"/>
    <xf numFmtId="0" fontId="0" fillId="3" borderId="1" xfId="0" applyFill="1" applyBorder="1"/>
    <xf numFmtId="164" fontId="0" fillId="3" borderId="1" xfId="0" applyNumberFormat="1" applyFill="1" applyBorder="1"/>
    <xf numFmtId="0" fontId="3" fillId="0" borderId="0" xfId="0" applyFont="1"/>
    <xf numFmtId="0" fontId="0" fillId="0" borderId="1" xfId="0" applyFill="1" applyBorder="1"/>
    <xf numFmtId="164" fontId="0" fillId="0" borderId="1" xfId="0" applyNumberFormat="1" applyFill="1" applyBorder="1"/>
    <xf numFmtId="164" fontId="2" fillId="0" borderId="1" xfId="0" applyNumberFormat="1" applyFont="1" applyFill="1" applyBorder="1"/>
    <xf numFmtId="0" fontId="0" fillId="4" borderId="1" xfId="0" applyFill="1" applyBorder="1"/>
    <xf numFmtId="164" fontId="0" fillId="4" borderId="1" xfId="0" applyNumberFormat="1" applyFill="1" applyBorder="1"/>
    <xf numFmtId="164" fontId="1" fillId="0" borderId="1" xfId="0" applyNumberFormat="1" applyFont="1" applyBorder="1"/>
    <xf numFmtId="0" fontId="1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vertical="justify" wrapText="1"/>
    </xf>
    <xf numFmtId="164" fontId="4" fillId="0" borderId="1" xfId="0" applyNumberFormat="1" applyFont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 wrapText="1"/>
    </xf>
    <xf numFmtId="0" fontId="4" fillId="0" borderId="1" xfId="0" applyFont="1" applyBorder="1" applyAlignment="1">
      <alignment horizontal="left" vertical="justify"/>
    </xf>
    <xf numFmtId="0" fontId="2" fillId="2" borderId="1" xfId="0" applyFont="1" applyFill="1" applyBorder="1" applyAlignment="1">
      <alignment horizontal="left" vertical="justify" wrapText="1"/>
    </xf>
    <xf numFmtId="0" fontId="0" fillId="0" borderId="1" xfId="0" applyBorder="1" applyAlignment="1">
      <alignment horizontal="left" vertical="justify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wrapText="1"/>
    </xf>
    <xf numFmtId="0" fontId="6" fillId="2" borderId="1" xfId="0" applyFont="1" applyFill="1" applyBorder="1" applyAlignment="1">
      <alignment horizontal="left" vertical="justify" wrapText="1"/>
    </xf>
    <xf numFmtId="0" fontId="6" fillId="3" borderId="1" xfId="0" applyFont="1" applyFill="1" applyBorder="1" applyAlignment="1">
      <alignment horizontal="left" vertical="justify"/>
    </xf>
    <xf numFmtId="0" fontId="6" fillId="2" borderId="1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164" fontId="0" fillId="0" borderId="0" xfId="0" applyNumberFormat="1"/>
    <xf numFmtId="0" fontId="7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0" fontId="4" fillId="0" borderId="1" xfId="0" applyFont="1" applyFill="1" applyBorder="1" applyAlignment="1">
      <alignment horizontal="left" vertical="justify"/>
    </xf>
    <xf numFmtId="164" fontId="0" fillId="0" borderId="0" xfId="0" applyNumberFormat="1" applyFill="1"/>
    <xf numFmtId="4" fontId="0" fillId="0" borderId="1" xfId="0" applyNumberFormat="1" applyBorder="1"/>
    <xf numFmtId="164" fontId="6" fillId="0" borderId="1" xfId="0" applyNumberFormat="1" applyFont="1" applyFill="1" applyBorder="1"/>
    <xf numFmtId="164" fontId="4" fillId="0" borderId="1" xfId="0" applyNumberFormat="1" applyFont="1" applyFill="1" applyBorder="1"/>
    <xf numFmtId="0" fontId="0" fillId="0" borderId="1" xfId="0" applyFill="1" applyBorder="1" applyAlignment="1">
      <alignment horizontal="left" vertical="justify"/>
    </xf>
    <xf numFmtId="0" fontId="2" fillId="0" borderId="1" xfId="0" applyFont="1" applyFill="1" applyBorder="1" applyAlignment="1">
      <alignment horizontal="left" vertical="justify" wrapText="1"/>
    </xf>
    <xf numFmtId="0" fontId="2" fillId="2" borderId="1" xfId="0" applyFont="1" applyFill="1" applyBorder="1" applyAlignment="1">
      <alignment horizontal="left" vertical="justify"/>
    </xf>
    <xf numFmtId="164" fontId="2" fillId="3" borderId="1" xfId="0" applyNumberFormat="1" applyFont="1" applyFill="1" applyBorder="1"/>
    <xf numFmtId="0" fontId="0" fillId="0" borderId="0" xfId="0" applyFill="1"/>
    <xf numFmtId="0" fontId="1" fillId="0" borderId="1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39"/>
  <sheetViews>
    <sheetView tabSelected="1" workbookViewId="0">
      <selection activeCell="H1" sqref="H1"/>
    </sheetView>
  </sheetViews>
  <sheetFormatPr defaultRowHeight="15" x14ac:dyDescent="0.25"/>
  <cols>
    <col min="1" max="1" width="45.85546875" customWidth="1"/>
    <col min="2" max="2" width="5.85546875" customWidth="1"/>
    <col min="3" max="3" width="9.7109375" customWidth="1"/>
    <col min="4" max="4" width="14.42578125" customWidth="1"/>
    <col min="5" max="5" width="17" customWidth="1"/>
    <col min="6" max="6" width="13.42578125" customWidth="1"/>
    <col min="7" max="7" width="13.7109375" customWidth="1"/>
    <col min="8" max="8" width="22.28515625" customWidth="1"/>
  </cols>
  <sheetData>
    <row r="2" spans="1:8" ht="15.75" x14ac:dyDescent="0.25">
      <c r="A2" s="10"/>
    </row>
    <row r="5" spans="1:8" x14ac:dyDescent="0.25">
      <c r="A5" s="17" t="s">
        <v>0</v>
      </c>
      <c r="B5" s="1" t="s">
        <v>10</v>
      </c>
      <c r="C5" s="1" t="s">
        <v>9</v>
      </c>
      <c r="D5" s="1" t="s">
        <v>7</v>
      </c>
      <c r="E5" s="1" t="s">
        <v>8</v>
      </c>
      <c r="F5" s="1" t="s">
        <v>1</v>
      </c>
      <c r="G5" s="1" t="s">
        <v>2</v>
      </c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ht="16.5" customHeight="1" x14ac:dyDescent="0.25">
      <c r="A7" s="7" t="s">
        <v>57</v>
      </c>
      <c r="B7" s="8"/>
      <c r="C7" s="8"/>
      <c r="D7" s="8"/>
      <c r="E7" s="8"/>
      <c r="F7" s="8"/>
      <c r="G7" s="8"/>
      <c r="H7" s="1"/>
    </row>
    <row r="8" spans="1:8" s="47" customFormat="1" ht="16.5" customHeight="1" x14ac:dyDescent="0.25">
      <c r="A8" s="48"/>
      <c r="B8" s="11"/>
      <c r="C8" s="11"/>
      <c r="D8" s="11"/>
      <c r="E8" s="11"/>
      <c r="F8" s="11"/>
      <c r="G8" s="11"/>
      <c r="H8" s="11"/>
    </row>
    <row r="9" spans="1:8" x14ac:dyDescent="0.25">
      <c r="A9" s="2" t="s">
        <v>46</v>
      </c>
      <c r="B9" s="1" t="s">
        <v>11</v>
      </c>
      <c r="C9" s="1">
        <v>2.8</v>
      </c>
      <c r="D9" s="3"/>
      <c r="E9" s="3">
        <f>D9*C9</f>
        <v>0</v>
      </c>
      <c r="F9" s="3">
        <f>E9*0.21</f>
        <v>0</v>
      </c>
      <c r="G9" s="3">
        <f>F9+E9</f>
        <v>0</v>
      </c>
      <c r="H9" s="1"/>
    </row>
    <row r="10" spans="1:8" ht="60" x14ac:dyDescent="0.25">
      <c r="A10" s="19" t="s">
        <v>61</v>
      </c>
      <c r="B10" s="1" t="s">
        <v>11</v>
      </c>
      <c r="C10" s="1">
        <v>4</v>
      </c>
      <c r="D10" s="3"/>
      <c r="E10" s="3">
        <f>D10*C10</f>
        <v>0</v>
      </c>
      <c r="F10" s="3">
        <f>E10*0.21</f>
        <v>0</v>
      </c>
      <c r="G10" s="3">
        <f>F10+E10</f>
        <v>0</v>
      </c>
      <c r="H10" s="1"/>
    </row>
    <row r="11" spans="1:8" ht="30" x14ac:dyDescent="0.25">
      <c r="A11" s="20" t="s">
        <v>52</v>
      </c>
      <c r="B11" s="14" t="s">
        <v>11</v>
      </c>
      <c r="C11" s="14">
        <v>6.3</v>
      </c>
      <c r="D11" s="15"/>
      <c r="E11" s="15">
        <f>D11*C11</f>
        <v>0</v>
      </c>
      <c r="F11" s="3">
        <f t="shared" ref="F11:F30" si="0">E11*0.21</f>
        <v>0</v>
      </c>
      <c r="G11" s="3">
        <f t="shared" ref="G11:G30" si="1">F11+E11</f>
        <v>0</v>
      </c>
      <c r="H11" s="1"/>
    </row>
    <row r="12" spans="1:8" x14ac:dyDescent="0.25">
      <c r="A12" s="20" t="s">
        <v>51</v>
      </c>
      <c r="B12" s="14" t="s">
        <v>11</v>
      </c>
      <c r="C12" s="14">
        <v>1</v>
      </c>
      <c r="D12" s="15"/>
      <c r="E12" s="15">
        <f>D12*C12</f>
        <v>0</v>
      </c>
      <c r="F12" s="3">
        <f>E12*0.21</f>
        <v>0</v>
      </c>
      <c r="G12" s="3">
        <f>F12+E12</f>
        <v>0</v>
      </c>
      <c r="H12" s="1"/>
    </row>
    <row r="13" spans="1:8" ht="45" x14ac:dyDescent="0.25">
      <c r="A13" s="20" t="s">
        <v>55</v>
      </c>
      <c r="B13" s="14" t="s">
        <v>11</v>
      </c>
      <c r="C13" s="14">
        <v>12.45</v>
      </c>
      <c r="D13" s="15"/>
      <c r="E13" s="15">
        <f t="shared" ref="E13:E22" si="2">D13*C13</f>
        <v>0</v>
      </c>
      <c r="F13" s="3">
        <f t="shared" si="0"/>
        <v>0</v>
      </c>
      <c r="G13" s="3">
        <f t="shared" si="1"/>
        <v>0</v>
      </c>
      <c r="H13" s="1"/>
    </row>
    <row r="14" spans="1:8" x14ac:dyDescent="0.25">
      <c r="A14" s="20" t="s">
        <v>15</v>
      </c>
      <c r="B14" s="14" t="s">
        <v>11</v>
      </c>
      <c r="C14" s="14">
        <f>C11</f>
        <v>6.3</v>
      </c>
      <c r="D14" s="15"/>
      <c r="E14" s="15">
        <f t="shared" si="2"/>
        <v>0</v>
      </c>
      <c r="F14" s="3">
        <f t="shared" si="0"/>
        <v>0</v>
      </c>
      <c r="G14" s="3">
        <f t="shared" si="1"/>
        <v>0</v>
      </c>
      <c r="H14" s="1"/>
    </row>
    <row r="15" spans="1:8" x14ac:dyDescent="0.25">
      <c r="A15" s="20" t="s">
        <v>47</v>
      </c>
      <c r="B15" s="14" t="s">
        <v>11</v>
      </c>
      <c r="C15" s="14">
        <v>12.45</v>
      </c>
      <c r="D15" s="15"/>
      <c r="E15" s="15">
        <f t="shared" si="2"/>
        <v>0</v>
      </c>
      <c r="F15" s="3">
        <f t="shared" si="0"/>
        <v>0</v>
      </c>
      <c r="G15" s="3">
        <f t="shared" si="1"/>
        <v>0</v>
      </c>
      <c r="H15" s="1"/>
    </row>
    <row r="16" spans="1:8" ht="30" x14ac:dyDescent="0.25">
      <c r="A16" s="20" t="s">
        <v>48</v>
      </c>
      <c r="B16" s="14" t="s">
        <v>3</v>
      </c>
      <c r="C16" s="14">
        <v>2</v>
      </c>
      <c r="D16" s="15"/>
      <c r="E16" s="15">
        <f t="shared" si="2"/>
        <v>0</v>
      </c>
      <c r="F16" s="3">
        <f t="shared" si="0"/>
        <v>0</v>
      </c>
      <c r="G16" s="3">
        <f t="shared" si="1"/>
        <v>0</v>
      </c>
      <c r="H16" s="1"/>
    </row>
    <row r="17" spans="1:8" x14ac:dyDescent="0.25">
      <c r="A17" s="20" t="s">
        <v>49</v>
      </c>
      <c r="B17" s="14" t="s">
        <v>50</v>
      </c>
      <c r="C17" s="14">
        <v>0.5</v>
      </c>
      <c r="D17" s="15"/>
      <c r="E17" s="15">
        <f>D17*C17</f>
        <v>0</v>
      </c>
      <c r="F17" s="3">
        <f>E17*0.21</f>
        <v>0</v>
      </c>
      <c r="G17" s="3">
        <f t="shared" si="1"/>
        <v>0</v>
      </c>
      <c r="H17" s="1"/>
    </row>
    <row r="18" spans="1:8" ht="75" customHeight="1" x14ac:dyDescent="0.25">
      <c r="A18" s="20" t="s">
        <v>75</v>
      </c>
      <c r="B18" s="14" t="s">
        <v>11</v>
      </c>
      <c r="C18" s="14">
        <f>12.45*1.2</f>
        <v>14.939999999999998</v>
      </c>
      <c r="D18" s="15"/>
      <c r="E18" s="15">
        <f t="shared" si="2"/>
        <v>0</v>
      </c>
      <c r="F18" s="3">
        <f t="shared" si="0"/>
        <v>0</v>
      </c>
      <c r="G18" s="3">
        <f t="shared" si="1"/>
        <v>0</v>
      </c>
      <c r="H18" s="2"/>
    </row>
    <row r="19" spans="1:8" ht="16.5" customHeight="1" x14ac:dyDescent="0.25">
      <c r="A19" s="20" t="s">
        <v>16</v>
      </c>
      <c r="B19" s="14" t="s">
        <v>13</v>
      </c>
      <c r="C19" s="14">
        <v>8</v>
      </c>
      <c r="D19" s="15"/>
      <c r="E19" s="15">
        <f t="shared" si="2"/>
        <v>0</v>
      </c>
      <c r="F19" s="3">
        <f t="shared" si="0"/>
        <v>0</v>
      </c>
      <c r="G19" s="3">
        <f t="shared" si="1"/>
        <v>0</v>
      </c>
      <c r="H19" s="1"/>
    </row>
    <row r="20" spans="1:8" ht="16.5" customHeight="1" x14ac:dyDescent="0.25">
      <c r="A20" s="20" t="s">
        <v>17</v>
      </c>
      <c r="B20" s="14" t="s">
        <v>11</v>
      </c>
      <c r="C20" s="14">
        <v>12.45</v>
      </c>
      <c r="D20" s="15"/>
      <c r="E20" s="15">
        <f t="shared" si="2"/>
        <v>0</v>
      </c>
      <c r="F20" s="3">
        <f t="shared" si="0"/>
        <v>0</v>
      </c>
      <c r="G20" s="3">
        <f t="shared" si="1"/>
        <v>0</v>
      </c>
      <c r="H20" s="1"/>
    </row>
    <row r="21" spans="1:8" ht="16.5" customHeight="1" x14ac:dyDescent="0.25">
      <c r="A21" s="20" t="s">
        <v>18</v>
      </c>
      <c r="B21" s="14" t="s">
        <v>13</v>
      </c>
      <c r="C21" s="14">
        <f>4.3+4.3+2.9+2.9</f>
        <v>14.4</v>
      </c>
      <c r="D21" s="15"/>
      <c r="E21" s="15">
        <f t="shared" si="2"/>
        <v>0</v>
      </c>
      <c r="F21" s="3">
        <f t="shared" si="0"/>
        <v>0</v>
      </c>
      <c r="G21" s="3">
        <f t="shared" si="1"/>
        <v>0</v>
      </c>
      <c r="H21" s="1"/>
    </row>
    <row r="22" spans="1:8" x14ac:dyDescent="0.25">
      <c r="A22" s="23" t="s">
        <v>20</v>
      </c>
      <c r="B22" s="11" t="s">
        <v>13</v>
      </c>
      <c r="C22" s="11">
        <v>14.4</v>
      </c>
      <c r="D22" s="12"/>
      <c r="E22" s="12">
        <f t="shared" si="2"/>
        <v>0</v>
      </c>
      <c r="F22" s="3">
        <f t="shared" si="0"/>
        <v>0</v>
      </c>
      <c r="G22" s="3">
        <f t="shared" si="1"/>
        <v>0</v>
      </c>
      <c r="H22" s="1"/>
    </row>
    <row r="23" spans="1:8" ht="90" x14ac:dyDescent="0.25">
      <c r="A23" s="21" t="s">
        <v>22</v>
      </c>
      <c r="B23" s="1" t="s">
        <v>12</v>
      </c>
      <c r="C23" s="1">
        <v>1</v>
      </c>
      <c r="D23" s="3"/>
      <c r="E23" s="3">
        <f t="shared" ref="E23:E26" si="3">D23*C23</f>
        <v>0</v>
      </c>
      <c r="F23" s="3">
        <f t="shared" si="0"/>
        <v>0</v>
      </c>
      <c r="G23" s="3">
        <f t="shared" si="1"/>
        <v>0</v>
      </c>
      <c r="H23" s="1"/>
    </row>
    <row r="24" spans="1:8" ht="90" x14ac:dyDescent="0.25">
      <c r="A24" s="21" t="s">
        <v>42</v>
      </c>
      <c r="B24" s="1" t="s">
        <v>3</v>
      </c>
      <c r="C24" s="1">
        <v>1</v>
      </c>
      <c r="D24" s="3"/>
      <c r="E24" s="3">
        <f t="shared" si="3"/>
        <v>0</v>
      </c>
      <c r="F24" s="3">
        <f t="shared" si="0"/>
        <v>0</v>
      </c>
      <c r="G24" s="3">
        <f t="shared" si="1"/>
        <v>0</v>
      </c>
      <c r="H24" s="1"/>
    </row>
    <row r="25" spans="1:8" ht="90" x14ac:dyDescent="0.25">
      <c r="A25" s="21" t="s">
        <v>30</v>
      </c>
      <c r="B25" s="1" t="s">
        <v>3</v>
      </c>
      <c r="C25" s="1">
        <v>8</v>
      </c>
      <c r="D25" s="3"/>
      <c r="E25" s="3">
        <f t="shared" si="3"/>
        <v>0</v>
      </c>
      <c r="F25" s="3">
        <f t="shared" si="0"/>
        <v>0</v>
      </c>
      <c r="G25" s="3">
        <f t="shared" si="1"/>
        <v>0</v>
      </c>
      <c r="H25" s="1"/>
    </row>
    <row r="26" spans="1:8" ht="66.75" customHeight="1" x14ac:dyDescent="0.25">
      <c r="A26" s="21" t="s">
        <v>23</v>
      </c>
      <c r="B26" s="27" t="s">
        <v>3</v>
      </c>
      <c r="C26" s="28">
        <v>1</v>
      </c>
      <c r="D26" s="29"/>
      <c r="E26" s="29">
        <f t="shared" si="3"/>
        <v>0</v>
      </c>
      <c r="F26" s="3">
        <f t="shared" si="0"/>
        <v>0</v>
      </c>
      <c r="G26" s="3">
        <f t="shared" si="1"/>
        <v>0</v>
      </c>
      <c r="H26" s="18"/>
    </row>
    <row r="27" spans="1:8" ht="60" x14ac:dyDescent="0.25">
      <c r="A27" s="21" t="s">
        <v>88</v>
      </c>
      <c r="B27" s="1" t="s">
        <v>3</v>
      </c>
      <c r="C27" s="1">
        <v>2</v>
      </c>
      <c r="D27" s="3"/>
      <c r="E27" s="3">
        <f>D27*C27</f>
        <v>0</v>
      </c>
      <c r="F27" s="3">
        <f t="shared" si="0"/>
        <v>0</v>
      </c>
      <c r="G27" s="3">
        <f t="shared" si="1"/>
        <v>0</v>
      </c>
      <c r="H27" s="1"/>
    </row>
    <row r="28" spans="1:8" ht="45" x14ac:dyDescent="0.25">
      <c r="A28" s="21" t="s">
        <v>24</v>
      </c>
      <c r="B28" s="1" t="s">
        <v>3</v>
      </c>
      <c r="C28" s="1">
        <v>2</v>
      </c>
      <c r="D28" s="3"/>
      <c r="E28" s="3">
        <f t="shared" ref="E28:E30" si="4">D28*C28</f>
        <v>0</v>
      </c>
      <c r="F28" s="3">
        <f t="shared" si="0"/>
        <v>0</v>
      </c>
      <c r="G28" s="3">
        <f t="shared" si="1"/>
        <v>0</v>
      </c>
      <c r="H28" s="1"/>
    </row>
    <row r="29" spans="1:8" ht="60" x14ac:dyDescent="0.25">
      <c r="A29" s="21" t="s">
        <v>25</v>
      </c>
      <c r="B29" s="1" t="s">
        <v>3</v>
      </c>
      <c r="C29" s="1">
        <v>2</v>
      </c>
      <c r="D29" s="3"/>
      <c r="E29" s="3">
        <f t="shared" si="4"/>
        <v>0</v>
      </c>
      <c r="F29" s="3">
        <f t="shared" si="0"/>
        <v>0</v>
      </c>
      <c r="G29" s="3">
        <f t="shared" si="1"/>
        <v>0</v>
      </c>
      <c r="H29" s="1"/>
    </row>
    <row r="30" spans="1:8" ht="135" x14ac:dyDescent="0.25">
      <c r="A30" s="21" t="s">
        <v>34</v>
      </c>
      <c r="B30" s="1" t="s">
        <v>11</v>
      </c>
      <c r="C30" s="1">
        <v>6</v>
      </c>
      <c r="D30" s="3"/>
      <c r="E30" s="3">
        <f t="shared" si="4"/>
        <v>0</v>
      </c>
      <c r="F30" s="3">
        <f t="shared" si="0"/>
        <v>0</v>
      </c>
      <c r="G30" s="3">
        <f t="shared" si="1"/>
        <v>0</v>
      </c>
      <c r="H30" s="1"/>
    </row>
    <row r="31" spans="1:8" ht="30" x14ac:dyDescent="0.25">
      <c r="A31" s="21" t="s">
        <v>29</v>
      </c>
      <c r="B31" s="1" t="s">
        <v>11</v>
      </c>
      <c r="C31" s="1">
        <v>64</v>
      </c>
      <c r="D31" s="3"/>
      <c r="E31" s="3">
        <f t="shared" ref="E31" si="5">D31*C31</f>
        <v>0</v>
      </c>
      <c r="F31" s="3">
        <f t="shared" ref="F31" si="6">E31*0.21</f>
        <v>0</v>
      </c>
      <c r="G31" s="3">
        <f t="shared" ref="G31" si="7">F31+E31</f>
        <v>0</v>
      </c>
      <c r="H31" s="1"/>
    </row>
    <row r="32" spans="1:8" x14ac:dyDescent="0.25">
      <c r="A32" s="30" t="s">
        <v>4</v>
      </c>
      <c r="B32" s="4"/>
      <c r="C32" s="4"/>
      <c r="D32" s="4"/>
      <c r="E32" s="6">
        <f>SUM(E9:E31)</f>
        <v>0</v>
      </c>
      <c r="F32" s="6">
        <f>SUM(F9:F31)</f>
        <v>0</v>
      </c>
      <c r="G32" s="6">
        <f>F32+E32</f>
        <v>0</v>
      </c>
      <c r="H32" s="1"/>
    </row>
    <row r="33" spans="1:8" x14ac:dyDescent="0.25">
      <c r="A33" s="23"/>
      <c r="B33" s="11"/>
      <c r="C33" s="11"/>
      <c r="D33" s="11"/>
      <c r="E33" s="12"/>
      <c r="F33" s="12"/>
      <c r="G33" s="13"/>
      <c r="H33" s="1"/>
    </row>
    <row r="34" spans="1:8" x14ac:dyDescent="0.25">
      <c r="A34" s="24"/>
      <c r="B34" s="1"/>
      <c r="C34" s="1"/>
      <c r="D34" s="1"/>
      <c r="E34" s="3"/>
      <c r="F34" s="3"/>
      <c r="G34" s="3"/>
      <c r="H34" s="1"/>
    </row>
    <row r="35" spans="1:8" x14ac:dyDescent="0.25">
      <c r="A35" s="31" t="s">
        <v>56</v>
      </c>
      <c r="B35" s="8"/>
      <c r="C35" s="8"/>
      <c r="D35" s="8"/>
      <c r="E35" s="9"/>
      <c r="F35" s="9"/>
      <c r="G35" s="9"/>
      <c r="H35" s="1"/>
    </row>
    <row r="36" spans="1:8" s="47" customFormat="1" x14ac:dyDescent="0.25">
      <c r="A36" s="38"/>
      <c r="B36" s="11"/>
      <c r="C36" s="11"/>
      <c r="D36" s="11"/>
      <c r="E36" s="12"/>
      <c r="F36" s="12"/>
      <c r="G36" s="12"/>
      <c r="H36" s="11"/>
    </row>
    <row r="37" spans="1:8" x14ac:dyDescent="0.25">
      <c r="A37" s="2" t="s">
        <v>46</v>
      </c>
      <c r="B37" s="1" t="s">
        <v>11</v>
      </c>
      <c r="C37" s="1">
        <v>9.1999999999999993</v>
      </c>
      <c r="D37" s="3"/>
      <c r="E37" s="3">
        <f>D37*C37</f>
        <v>0</v>
      </c>
      <c r="F37" s="3">
        <f>E37*0.21</f>
        <v>0</v>
      </c>
      <c r="G37" s="3">
        <f>F37+E37</f>
        <v>0</v>
      </c>
      <c r="H37" s="1"/>
    </row>
    <row r="38" spans="1:8" ht="45" customHeight="1" x14ac:dyDescent="0.25">
      <c r="A38" s="21" t="s">
        <v>60</v>
      </c>
      <c r="B38" s="1" t="s">
        <v>11</v>
      </c>
      <c r="C38" s="1">
        <v>5.2</v>
      </c>
      <c r="D38" s="3"/>
      <c r="E38" s="3">
        <f t="shared" ref="E38:E55" si="8">D38*C38</f>
        <v>0</v>
      </c>
      <c r="F38" s="3">
        <f t="shared" ref="F38:F55" si="9">E38*0.21</f>
        <v>0</v>
      </c>
      <c r="G38" s="3">
        <f t="shared" ref="G38:G55" si="10">F38+E38</f>
        <v>0</v>
      </c>
      <c r="H38" s="1"/>
    </row>
    <row r="39" spans="1:8" x14ac:dyDescent="0.25">
      <c r="A39" s="23" t="s">
        <v>53</v>
      </c>
      <c r="B39" s="11" t="s">
        <v>11</v>
      </c>
      <c r="C39" s="11">
        <v>11.34</v>
      </c>
      <c r="D39" s="12"/>
      <c r="E39" s="12">
        <f>D39*C39</f>
        <v>0</v>
      </c>
      <c r="F39" s="3">
        <f t="shared" si="9"/>
        <v>0</v>
      </c>
      <c r="G39" s="3">
        <f t="shared" si="10"/>
        <v>0</v>
      </c>
      <c r="H39" s="1"/>
    </row>
    <row r="40" spans="1:8" ht="30" x14ac:dyDescent="0.25">
      <c r="A40" s="23" t="s">
        <v>54</v>
      </c>
      <c r="B40" s="11" t="s">
        <v>11</v>
      </c>
      <c r="C40" s="11">
        <v>11.34</v>
      </c>
      <c r="D40" s="12"/>
      <c r="E40" s="12">
        <f t="shared" ref="E40:E49" si="11">D40*C40</f>
        <v>0</v>
      </c>
      <c r="F40" s="3">
        <f t="shared" si="9"/>
        <v>0</v>
      </c>
      <c r="G40" s="3">
        <f t="shared" si="10"/>
        <v>0</v>
      </c>
      <c r="H40" s="1"/>
    </row>
    <row r="41" spans="1:8" x14ac:dyDescent="0.25">
      <c r="A41" s="23" t="s">
        <v>15</v>
      </c>
      <c r="B41" s="11" t="s">
        <v>11</v>
      </c>
      <c r="C41" s="11">
        <f>C39</f>
        <v>11.34</v>
      </c>
      <c r="D41" s="12"/>
      <c r="E41" s="12">
        <f t="shared" si="11"/>
        <v>0</v>
      </c>
      <c r="F41" s="3">
        <f t="shared" si="9"/>
        <v>0</v>
      </c>
      <c r="G41" s="3">
        <f t="shared" si="10"/>
        <v>0</v>
      </c>
      <c r="H41" s="1"/>
    </row>
    <row r="42" spans="1:8" x14ac:dyDescent="0.25">
      <c r="A42" s="20" t="s">
        <v>47</v>
      </c>
      <c r="B42" s="11" t="s">
        <v>11</v>
      </c>
      <c r="C42" s="11">
        <v>11.34</v>
      </c>
      <c r="D42" s="12"/>
      <c r="E42" s="12">
        <f t="shared" si="11"/>
        <v>0</v>
      </c>
      <c r="F42" s="3">
        <f t="shared" si="9"/>
        <v>0</v>
      </c>
      <c r="G42" s="3">
        <f t="shared" si="10"/>
        <v>0</v>
      </c>
      <c r="H42" s="1"/>
    </row>
    <row r="43" spans="1:8" ht="30" x14ac:dyDescent="0.25">
      <c r="A43" s="20" t="s">
        <v>48</v>
      </c>
      <c r="B43" s="11" t="s">
        <v>3</v>
      </c>
      <c r="C43" s="11">
        <v>2</v>
      </c>
      <c r="D43" s="12"/>
      <c r="E43" s="12">
        <f t="shared" si="11"/>
        <v>0</v>
      </c>
      <c r="F43" s="3">
        <f t="shared" si="9"/>
        <v>0</v>
      </c>
      <c r="G43" s="3">
        <f t="shared" si="10"/>
        <v>0</v>
      </c>
      <c r="H43" s="1"/>
    </row>
    <row r="44" spans="1:8" x14ac:dyDescent="0.25">
      <c r="A44" s="20" t="s">
        <v>49</v>
      </c>
      <c r="B44" s="11" t="s">
        <v>50</v>
      </c>
      <c r="C44" s="11">
        <v>0.5</v>
      </c>
      <c r="D44" s="12"/>
      <c r="E44" s="12">
        <f t="shared" si="11"/>
        <v>0</v>
      </c>
      <c r="F44" s="3">
        <f t="shared" si="9"/>
        <v>0</v>
      </c>
      <c r="G44" s="3">
        <f t="shared" si="10"/>
        <v>0</v>
      </c>
      <c r="H44" s="1"/>
    </row>
    <row r="45" spans="1:8" ht="45" x14ac:dyDescent="0.25">
      <c r="A45" s="23" t="s">
        <v>71</v>
      </c>
      <c r="B45" s="11" t="s">
        <v>11</v>
      </c>
      <c r="C45" s="11">
        <f>11.34*1.2</f>
        <v>13.607999999999999</v>
      </c>
      <c r="D45" s="12"/>
      <c r="E45" s="12">
        <f t="shared" si="11"/>
        <v>0</v>
      </c>
      <c r="F45" s="3">
        <f t="shared" si="9"/>
        <v>0</v>
      </c>
      <c r="G45" s="3">
        <f t="shared" si="10"/>
        <v>0</v>
      </c>
      <c r="H45" s="2"/>
    </row>
    <row r="46" spans="1:8" x14ac:dyDescent="0.25">
      <c r="A46" s="23" t="s">
        <v>16</v>
      </c>
      <c r="B46" s="11" t="s">
        <v>13</v>
      </c>
      <c r="C46" s="11">
        <v>8</v>
      </c>
      <c r="D46" s="12"/>
      <c r="E46" s="12">
        <f t="shared" si="11"/>
        <v>0</v>
      </c>
      <c r="F46" s="3">
        <f t="shared" si="9"/>
        <v>0</v>
      </c>
      <c r="G46" s="3">
        <f t="shared" si="10"/>
        <v>0</v>
      </c>
      <c r="H46" s="1"/>
    </row>
    <row r="47" spans="1:8" x14ac:dyDescent="0.25">
      <c r="A47" s="23" t="s">
        <v>17</v>
      </c>
      <c r="B47" s="11" t="s">
        <v>11</v>
      </c>
      <c r="C47" s="11">
        <v>12.45</v>
      </c>
      <c r="D47" s="12"/>
      <c r="E47" s="12">
        <f t="shared" si="11"/>
        <v>0</v>
      </c>
      <c r="F47" s="3">
        <f t="shared" si="9"/>
        <v>0</v>
      </c>
      <c r="G47" s="3">
        <f t="shared" si="10"/>
        <v>0</v>
      </c>
      <c r="H47" s="1"/>
    </row>
    <row r="48" spans="1:8" x14ac:dyDescent="0.25">
      <c r="A48" s="23" t="s">
        <v>18</v>
      </c>
      <c r="B48" s="11" t="s">
        <v>13</v>
      </c>
      <c r="C48" s="11">
        <v>16.8</v>
      </c>
      <c r="D48" s="12"/>
      <c r="E48" s="12">
        <f t="shared" si="11"/>
        <v>0</v>
      </c>
      <c r="F48" s="3">
        <f t="shared" si="9"/>
        <v>0</v>
      </c>
      <c r="G48" s="3">
        <f t="shared" si="10"/>
        <v>0</v>
      </c>
      <c r="H48" s="1"/>
    </row>
    <row r="49" spans="1:8" x14ac:dyDescent="0.25">
      <c r="A49" s="23" t="s">
        <v>20</v>
      </c>
      <c r="B49" s="11" t="s">
        <v>13</v>
      </c>
      <c r="C49" s="11">
        <v>16.8</v>
      </c>
      <c r="D49" s="12"/>
      <c r="E49" s="12">
        <f t="shared" si="11"/>
        <v>0</v>
      </c>
      <c r="F49" s="3">
        <f t="shared" si="9"/>
        <v>0</v>
      </c>
      <c r="G49" s="3">
        <f t="shared" si="10"/>
        <v>0</v>
      </c>
      <c r="H49" s="1"/>
    </row>
    <row r="50" spans="1:8" ht="30" customHeight="1" x14ac:dyDescent="0.25">
      <c r="A50" s="21" t="s">
        <v>26</v>
      </c>
      <c r="B50" s="1" t="s">
        <v>3</v>
      </c>
      <c r="C50" s="1">
        <v>3</v>
      </c>
      <c r="D50" s="3"/>
      <c r="E50" s="3">
        <f t="shared" si="8"/>
        <v>0</v>
      </c>
      <c r="F50" s="3">
        <f t="shared" si="9"/>
        <v>0</v>
      </c>
      <c r="G50" s="3">
        <f t="shared" si="10"/>
        <v>0</v>
      </c>
      <c r="H50" s="1"/>
    </row>
    <row r="51" spans="1:8" ht="30" customHeight="1" x14ac:dyDescent="0.25">
      <c r="A51" s="21" t="s">
        <v>27</v>
      </c>
      <c r="B51" s="1" t="s">
        <v>3</v>
      </c>
      <c r="C51" s="1">
        <v>5</v>
      </c>
      <c r="D51" s="3"/>
      <c r="E51" s="3">
        <f t="shared" si="8"/>
        <v>0</v>
      </c>
      <c r="F51" s="3">
        <f t="shared" si="9"/>
        <v>0</v>
      </c>
      <c r="G51" s="3">
        <f t="shared" si="10"/>
        <v>0</v>
      </c>
      <c r="H51" s="1"/>
    </row>
    <row r="52" spans="1:8" ht="60" x14ac:dyDescent="0.25">
      <c r="A52" s="21" t="s">
        <v>92</v>
      </c>
      <c r="B52" s="1" t="s">
        <v>3</v>
      </c>
      <c r="C52" s="1">
        <v>1</v>
      </c>
      <c r="D52" s="3"/>
      <c r="E52" s="3">
        <f>D52*C52</f>
        <v>0</v>
      </c>
      <c r="F52" s="3">
        <f t="shared" si="9"/>
        <v>0</v>
      </c>
      <c r="G52" s="3">
        <f t="shared" si="10"/>
        <v>0</v>
      </c>
      <c r="H52" s="1"/>
    </row>
    <row r="53" spans="1:8" ht="45" x14ac:dyDescent="0.25">
      <c r="A53" s="21" t="s">
        <v>91</v>
      </c>
      <c r="B53" s="1" t="s">
        <v>3</v>
      </c>
      <c r="C53" s="1">
        <v>1</v>
      </c>
      <c r="D53" s="3"/>
      <c r="E53" s="3">
        <f t="shared" ref="E53:E54" si="12">D53*C53</f>
        <v>0</v>
      </c>
      <c r="F53" s="3">
        <f t="shared" si="9"/>
        <v>0</v>
      </c>
      <c r="G53" s="3">
        <f t="shared" si="10"/>
        <v>0</v>
      </c>
      <c r="H53" s="1"/>
    </row>
    <row r="54" spans="1:8" ht="60" x14ac:dyDescent="0.25">
      <c r="A54" s="21" t="s">
        <v>25</v>
      </c>
      <c r="B54" s="1" t="s">
        <v>3</v>
      </c>
      <c r="C54" s="1">
        <v>1</v>
      </c>
      <c r="D54" s="3"/>
      <c r="E54" s="3">
        <f t="shared" si="12"/>
        <v>0</v>
      </c>
      <c r="F54" s="3">
        <f t="shared" si="9"/>
        <v>0</v>
      </c>
      <c r="G54" s="3">
        <f t="shared" si="10"/>
        <v>0</v>
      </c>
      <c r="H54" s="1"/>
    </row>
    <row r="55" spans="1:8" ht="30" x14ac:dyDescent="0.25">
      <c r="A55" s="22" t="s">
        <v>28</v>
      </c>
      <c r="B55" s="1" t="s">
        <v>11</v>
      </c>
      <c r="C55" s="1">
        <v>65</v>
      </c>
      <c r="D55" s="3"/>
      <c r="E55" s="3">
        <f t="shared" si="8"/>
        <v>0</v>
      </c>
      <c r="F55" s="3">
        <f t="shared" si="9"/>
        <v>0</v>
      </c>
      <c r="G55" s="3">
        <f t="shared" si="10"/>
        <v>0</v>
      </c>
      <c r="H55" s="1"/>
    </row>
    <row r="56" spans="1:8" x14ac:dyDescent="0.25">
      <c r="A56" s="30" t="s">
        <v>41</v>
      </c>
      <c r="B56" s="4"/>
      <c r="C56" s="4"/>
      <c r="D56" s="5"/>
      <c r="E56" s="6">
        <f>SUM(E37:E55)</f>
        <v>0</v>
      </c>
      <c r="F56" s="6">
        <f>SUM(F37:F55)</f>
        <v>0</v>
      </c>
      <c r="G56" s="6">
        <f>SUM(G37:G55)</f>
        <v>0</v>
      </c>
      <c r="H56" s="1"/>
    </row>
    <row r="57" spans="1:8" x14ac:dyDescent="0.25">
      <c r="A57" s="21"/>
      <c r="B57" s="1"/>
      <c r="C57" s="1"/>
      <c r="D57" s="3"/>
      <c r="E57" s="3"/>
      <c r="F57" s="3"/>
      <c r="G57" s="3"/>
      <c r="H57" s="1"/>
    </row>
    <row r="58" spans="1:8" x14ac:dyDescent="0.25">
      <c r="A58" s="31" t="s">
        <v>58</v>
      </c>
      <c r="B58" s="8"/>
      <c r="C58" s="8"/>
      <c r="D58" s="9"/>
      <c r="E58" s="9"/>
      <c r="F58" s="9"/>
      <c r="G58" s="9"/>
      <c r="H58" s="1"/>
    </row>
    <row r="59" spans="1:8" ht="15" customHeight="1" x14ac:dyDescent="0.25">
      <c r="A59" s="24"/>
      <c r="B59" s="1"/>
      <c r="C59" s="1"/>
      <c r="D59" s="3"/>
      <c r="E59" s="3"/>
      <c r="F59" s="3"/>
      <c r="G59" s="3"/>
      <c r="H59" s="1"/>
    </row>
    <row r="60" spans="1:8" ht="60" x14ac:dyDescent="0.25">
      <c r="A60" s="21" t="s">
        <v>74</v>
      </c>
      <c r="B60" s="1" t="s">
        <v>11</v>
      </c>
      <c r="C60" s="1">
        <v>17</v>
      </c>
      <c r="D60" s="3"/>
      <c r="E60" s="3">
        <f>D60*C60</f>
        <v>0</v>
      </c>
      <c r="F60" s="3">
        <f t="shared" ref="F60:F80" si="13">E60*0.21</f>
        <v>0</v>
      </c>
      <c r="G60" s="3">
        <f t="shared" ref="G60:G80" si="14">F60+E60</f>
        <v>0</v>
      </c>
      <c r="H60" s="1"/>
    </row>
    <row r="61" spans="1:8" x14ac:dyDescent="0.25">
      <c r="A61" s="23" t="s">
        <v>15</v>
      </c>
      <c r="B61" s="11" t="s">
        <v>11</v>
      </c>
      <c r="C61" s="11">
        <v>49.28</v>
      </c>
      <c r="D61" s="12"/>
      <c r="E61" s="12">
        <f t="shared" ref="E61:E63" si="15">D61*C61</f>
        <v>0</v>
      </c>
      <c r="F61" s="3">
        <f t="shared" ref="F61:F63" si="16">E61*0.21</f>
        <v>0</v>
      </c>
      <c r="G61" s="3">
        <f t="shared" ref="G61:G63" si="17">F61+E61</f>
        <v>0</v>
      </c>
      <c r="H61" s="1"/>
    </row>
    <row r="62" spans="1:8" x14ac:dyDescent="0.25">
      <c r="A62" s="20" t="s">
        <v>47</v>
      </c>
      <c r="B62" s="11" t="s">
        <v>11</v>
      </c>
      <c r="C62" s="11">
        <v>49.28</v>
      </c>
      <c r="D62" s="12"/>
      <c r="E62" s="12">
        <f t="shared" si="15"/>
        <v>0</v>
      </c>
      <c r="F62" s="3">
        <f t="shared" si="16"/>
        <v>0</v>
      </c>
      <c r="G62" s="3">
        <f t="shared" si="17"/>
        <v>0</v>
      </c>
      <c r="H62" s="1"/>
    </row>
    <row r="63" spans="1:8" x14ac:dyDescent="0.25">
      <c r="A63" s="20" t="s">
        <v>49</v>
      </c>
      <c r="B63" s="11" t="s">
        <v>50</v>
      </c>
      <c r="C63" s="11">
        <v>0.5</v>
      </c>
      <c r="D63" s="12"/>
      <c r="E63" s="12">
        <f t="shared" si="15"/>
        <v>0</v>
      </c>
      <c r="F63" s="3">
        <f t="shared" si="16"/>
        <v>0</v>
      </c>
      <c r="G63" s="3">
        <f t="shared" si="17"/>
        <v>0</v>
      </c>
      <c r="H63" s="1"/>
    </row>
    <row r="64" spans="1:8" ht="45" x14ac:dyDescent="0.25">
      <c r="A64" s="23" t="s">
        <v>70</v>
      </c>
      <c r="B64" s="11" t="s">
        <v>11</v>
      </c>
      <c r="C64" s="11">
        <f>49.28*1.15</f>
        <v>56.671999999999997</v>
      </c>
      <c r="D64" s="12"/>
      <c r="E64" s="12">
        <f t="shared" ref="E64:E68" si="18">D64*C64</f>
        <v>0</v>
      </c>
      <c r="F64" s="3">
        <f t="shared" si="13"/>
        <v>0</v>
      </c>
      <c r="G64" s="3">
        <f t="shared" si="14"/>
        <v>0</v>
      </c>
      <c r="H64" s="2"/>
    </row>
    <row r="65" spans="1:8" x14ac:dyDescent="0.25">
      <c r="A65" s="23" t="s">
        <v>16</v>
      </c>
      <c r="B65" s="11" t="s">
        <v>13</v>
      </c>
      <c r="C65" s="11">
        <v>25.8</v>
      </c>
      <c r="D65" s="12"/>
      <c r="E65" s="12">
        <f t="shared" si="18"/>
        <v>0</v>
      </c>
      <c r="F65" s="3">
        <f t="shared" si="13"/>
        <v>0</v>
      </c>
      <c r="G65" s="3">
        <f t="shared" si="14"/>
        <v>0</v>
      </c>
      <c r="H65" s="1"/>
    </row>
    <row r="66" spans="1:8" x14ac:dyDescent="0.25">
      <c r="A66" s="23" t="s">
        <v>17</v>
      </c>
      <c r="B66" s="11" t="s">
        <v>11</v>
      </c>
      <c r="C66" s="11">
        <v>49.58</v>
      </c>
      <c r="D66" s="12"/>
      <c r="E66" s="12">
        <f t="shared" si="18"/>
        <v>0</v>
      </c>
      <c r="F66" s="3">
        <f t="shared" si="13"/>
        <v>0</v>
      </c>
      <c r="G66" s="3">
        <f t="shared" si="14"/>
        <v>0</v>
      </c>
      <c r="H66" s="1"/>
    </row>
    <row r="67" spans="1:8" x14ac:dyDescent="0.25">
      <c r="A67" s="23" t="s">
        <v>18</v>
      </c>
      <c r="B67" s="11" t="s">
        <v>13</v>
      </c>
      <c r="C67" s="11">
        <f>2*8+2*6.2</f>
        <v>28.4</v>
      </c>
      <c r="D67" s="12"/>
      <c r="E67" s="12">
        <f t="shared" si="18"/>
        <v>0</v>
      </c>
      <c r="F67" s="3">
        <f t="shared" si="13"/>
        <v>0</v>
      </c>
      <c r="G67" s="3">
        <f t="shared" si="14"/>
        <v>0</v>
      </c>
      <c r="H67" s="1"/>
    </row>
    <row r="68" spans="1:8" x14ac:dyDescent="0.25">
      <c r="A68" s="23" t="s">
        <v>20</v>
      </c>
      <c r="B68" s="11" t="s">
        <v>13</v>
      </c>
      <c r="C68" s="11">
        <v>28.4</v>
      </c>
      <c r="D68" s="12"/>
      <c r="E68" s="12">
        <f t="shared" si="18"/>
        <v>0</v>
      </c>
      <c r="F68" s="3">
        <f t="shared" si="13"/>
        <v>0</v>
      </c>
      <c r="G68" s="3">
        <f t="shared" si="14"/>
        <v>0</v>
      </c>
      <c r="H68" s="1"/>
    </row>
    <row r="69" spans="1:8" ht="120" x14ac:dyDescent="0.25">
      <c r="A69" s="33" t="s">
        <v>40</v>
      </c>
      <c r="B69" s="11" t="s">
        <v>12</v>
      </c>
      <c r="C69" s="11">
        <v>1</v>
      </c>
      <c r="D69" s="12"/>
      <c r="E69" s="12">
        <f t="shared" ref="E69:E122" si="19">D69*C69</f>
        <v>0</v>
      </c>
      <c r="F69" s="3">
        <f t="shared" si="13"/>
        <v>0</v>
      </c>
      <c r="G69" s="3">
        <f t="shared" si="14"/>
        <v>0</v>
      </c>
      <c r="H69" s="1"/>
    </row>
    <row r="70" spans="1:8" ht="90" customHeight="1" x14ac:dyDescent="0.25">
      <c r="A70" s="34" t="s">
        <v>77</v>
      </c>
      <c r="B70" s="11" t="s">
        <v>13</v>
      </c>
      <c r="C70" s="11">
        <v>6</v>
      </c>
      <c r="D70" s="12"/>
      <c r="E70" s="12">
        <f t="shared" si="19"/>
        <v>0</v>
      </c>
      <c r="F70" s="3">
        <f t="shared" si="13"/>
        <v>0</v>
      </c>
      <c r="G70" s="3">
        <f t="shared" si="14"/>
        <v>0</v>
      </c>
      <c r="H70" s="1"/>
    </row>
    <row r="71" spans="1:8" ht="165" x14ac:dyDescent="0.25">
      <c r="A71" s="36" t="s">
        <v>79</v>
      </c>
      <c r="B71" s="11" t="s">
        <v>13</v>
      </c>
      <c r="C71" s="11">
        <v>6.16</v>
      </c>
      <c r="D71" s="12"/>
      <c r="E71" s="12">
        <f>D71*C71</f>
        <v>0</v>
      </c>
      <c r="F71" s="3">
        <f>E71*0.21</f>
        <v>0</v>
      </c>
      <c r="G71" s="3">
        <f t="shared" si="14"/>
        <v>0</v>
      </c>
      <c r="H71" s="37"/>
    </row>
    <row r="72" spans="1:8" ht="90" x14ac:dyDescent="0.25">
      <c r="A72" s="23" t="s">
        <v>30</v>
      </c>
      <c r="B72" s="11" t="s">
        <v>3</v>
      </c>
      <c r="C72" s="11">
        <v>11</v>
      </c>
      <c r="D72" s="12"/>
      <c r="E72" s="12">
        <f t="shared" si="19"/>
        <v>0</v>
      </c>
      <c r="F72" s="3">
        <f t="shared" si="13"/>
        <v>0</v>
      </c>
      <c r="G72" s="3">
        <f t="shared" si="14"/>
        <v>0</v>
      </c>
      <c r="H72" s="1"/>
    </row>
    <row r="73" spans="1:8" ht="90" x14ac:dyDescent="0.25">
      <c r="A73" s="21" t="s">
        <v>27</v>
      </c>
      <c r="B73" s="1" t="s">
        <v>3</v>
      </c>
      <c r="C73" s="1">
        <v>1</v>
      </c>
      <c r="D73" s="3"/>
      <c r="E73" s="3">
        <f t="shared" si="19"/>
        <v>0</v>
      </c>
      <c r="F73" s="3">
        <f t="shared" si="13"/>
        <v>0</v>
      </c>
      <c r="G73" s="3">
        <f t="shared" si="14"/>
        <v>0</v>
      </c>
      <c r="H73" s="1"/>
    </row>
    <row r="74" spans="1:8" ht="90" x14ac:dyDescent="0.25">
      <c r="A74" s="21" t="s">
        <v>43</v>
      </c>
      <c r="B74" s="1" t="s">
        <v>3</v>
      </c>
      <c r="C74" s="1">
        <v>2</v>
      </c>
      <c r="D74" s="3"/>
      <c r="E74" s="3">
        <f t="shared" si="19"/>
        <v>0</v>
      </c>
      <c r="F74" s="3">
        <f t="shared" si="13"/>
        <v>0</v>
      </c>
      <c r="G74" s="3">
        <f t="shared" si="14"/>
        <v>0</v>
      </c>
      <c r="H74" s="1"/>
    </row>
    <row r="75" spans="1:8" ht="45" x14ac:dyDescent="0.25">
      <c r="A75" s="21" t="s">
        <v>31</v>
      </c>
      <c r="B75" s="1" t="s">
        <v>32</v>
      </c>
      <c r="C75" s="1">
        <v>1</v>
      </c>
      <c r="D75" s="3"/>
      <c r="E75" s="3">
        <f t="shared" si="19"/>
        <v>0</v>
      </c>
      <c r="F75" s="3">
        <f t="shared" si="13"/>
        <v>0</v>
      </c>
      <c r="G75" s="3">
        <f t="shared" si="14"/>
        <v>0</v>
      </c>
      <c r="H75" s="1"/>
    </row>
    <row r="76" spans="1:8" ht="30" x14ac:dyDescent="0.25">
      <c r="A76" s="21" t="s">
        <v>33</v>
      </c>
      <c r="B76" s="1" t="s">
        <v>11</v>
      </c>
      <c r="C76" s="1">
        <v>162</v>
      </c>
      <c r="D76" s="3"/>
      <c r="E76" s="3">
        <f t="shared" si="19"/>
        <v>0</v>
      </c>
      <c r="F76" s="3">
        <f t="shared" si="13"/>
        <v>0</v>
      </c>
      <c r="G76" s="3">
        <f t="shared" si="14"/>
        <v>0</v>
      </c>
      <c r="H76" s="1"/>
    </row>
    <row r="77" spans="1:8" ht="135" x14ac:dyDescent="0.25">
      <c r="A77" s="21" t="s">
        <v>34</v>
      </c>
      <c r="B77" s="1" t="s">
        <v>11</v>
      </c>
      <c r="C77" s="1">
        <v>8</v>
      </c>
      <c r="D77" s="3"/>
      <c r="E77" s="3">
        <f t="shared" si="19"/>
        <v>0</v>
      </c>
      <c r="F77" s="3">
        <f t="shared" si="13"/>
        <v>0</v>
      </c>
      <c r="G77" s="3">
        <f t="shared" si="14"/>
        <v>0</v>
      </c>
      <c r="H77" s="1"/>
    </row>
    <row r="78" spans="1:8" ht="45" x14ac:dyDescent="0.25">
      <c r="A78" s="21" t="s">
        <v>24</v>
      </c>
      <c r="B78" s="1" t="s">
        <v>3</v>
      </c>
      <c r="C78" s="1">
        <v>1</v>
      </c>
      <c r="D78" s="3"/>
      <c r="E78" s="3">
        <f>D78*C78</f>
        <v>0</v>
      </c>
      <c r="F78" s="3">
        <f t="shared" si="13"/>
        <v>0</v>
      </c>
      <c r="G78" s="3">
        <f t="shared" si="14"/>
        <v>0</v>
      </c>
      <c r="H78" s="1"/>
    </row>
    <row r="79" spans="1:8" ht="60" x14ac:dyDescent="0.25">
      <c r="A79" s="21" t="s">
        <v>89</v>
      </c>
      <c r="B79" s="1" t="s">
        <v>3</v>
      </c>
      <c r="C79" s="1">
        <v>1</v>
      </c>
      <c r="D79" s="3"/>
      <c r="E79" s="3">
        <f t="shared" si="19"/>
        <v>0</v>
      </c>
      <c r="F79" s="3">
        <f t="shared" si="13"/>
        <v>0</v>
      </c>
      <c r="G79" s="3">
        <f t="shared" si="14"/>
        <v>0</v>
      </c>
      <c r="H79" s="1"/>
    </row>
    <row r="80" spans="1:8" ht="60" x14ac:dyDescent="0.25">
      <c r="A80" s="21" t="s">
        <v>35</v>
      </c>
      <c r="B80" s="1" t="s">
        <v>3</v>
      </c>
      <c r="C80" s="1">
        <v>1</v>
      </c>
      <c r="D80" s="3"/>
      <c r="E80" s="3">
        <f>D80*C80</f>
        <v>0</v>
      </c>
      <c r="F80" s="3">
        <f t="shared" si="13"/>
        <v>0</v>
      </c>
      <c r="G80" s="3">
        <f t="shared" si="14"/>
        <v>0</v>
      </c>
      <c r="H80" s="1"/>
    </row>
    <row r="81" spans="1:8" x14ac:dyDescent="0.25">
      <c r="A81" s="30" t="s">
        <v>5</v>
      </c>
      <c r="B81" s="4"/>
      <c r="C81" s="4"/>
      <c r="D81" s="5"/>
      <c r="E81" s="6">
        <f>SUM(E60:E80)</f>
        <v>0</v>
      </c>
      <c r="F81" s="6">
        <f>SUM(F60:F80)</f>
        <v>0</v>
      </c>
      <c r="G81" s="6">
        <f>SUM(G60:G80)</f>
        <v>0</v>
      </c>
      <c r="H81" s="1"/>
    </row>
    <row r="82" spans="1:8" x14ac:dyDescent="0.25">
      <c r="A82" s="24"/>
      <c r="B82" s="1"/>
      <c r="C82" s="1"/>
      <c r="D82" s="3"/>
      <c r="E82" s="3"/>
      <c r="F82" s="3"/>
      <c r="G82" s="3"/>
      <c r="H82" s="1"/>
    </row>
    <row r="83" spans="1:8" ht="20.100000000000001" customHeight="1" x14ac:dyDescent="0.25">
      <c r="A83" s="31" t="s">
        <v>59</v>
      </c>
      <c r="B83" s="8"/>
      <c r="C83" s="8"/>
      <c r="D83" s="9"/>
      <c r="E83" s="9"/>
      <c r="F83" s="9"/>
      <c r="G83" s="9"/>
      <c r="H83" s="1"/>
    </row>
    <row r="84" spans="1:8" ht="75" customHeight="1" x14ac:dyDescent="0.25">
      <c r="A84" s="21" t="s">
        <v>67</v>
      </c>
      <c r="B84" s="11" t="s">
        <v>11</v>
      </c>
      <c r="C84" s="11">
        <v>17</v>
      </c>
      <c r="D84" s="12"/>
      <c r="E84" s="12">
        <f>D84*C84</f>
        <v>0</v>
      </c>
      <c r="F84" s="12">
        <f>E84*0.21</f>
        <v>0</v>
      </c>
      <c r="G84" s="12">
        <f>F84+E84</f>
        <v>0</v>
      </c>
      <c r="H84" s="1"/>
    </row>
    <row r="85" spans="1:8" ht="105" x14ac:dyDescent="0.25">
      <c r="A85" s="23" t="s">
        <v>68</v>
      </c>
      <c r="B85" s="11" t="s">
        <v>11</v>
      </c>
      <c r="C85" s="11">
        <v>9.1999999999999993</v>
      </c>
      <c r="D85" s="12"/>
      <c r="E85" s="12">
        <f>D85*C85</f>
        <v>0</v>
      </c>
      <c r="F85" s="12">
        <f t="shared" ref="F85:F104" si="20">E85*0.21</f>
        <v>0</v>
      </c>
      <c r="G85" s="12">
        <f t="shared" ref="G85:G104" si="21">F85+E85</f>
        <v>0</v>
      </c>
      <c r="H85" s="1"/>
    </row>
    <row r="86" spans="1:8" x14ac:dyDescent="0.25">
      <c r="A86" s="23" t="s">
        <v>62</v>
      </c>
      <c r="B86" s="11" t="s">
        <v>11</v>
      </c>
      <c r="C86" s="11">
        <v>46.8</v>
      </c>
      <c r="D86" s="12"/>
      <c r="E86" s="12">
        <f t="shared" ref="E86:E93" si="22">D86*C86</f>
        <v>0</v>
      </c>
      <c r="F86" s="12">
        <f t="shared" si="20"/>
        <v>0</v>
      </c>
      <c r="G86" s="12">
        <f t="shared" si="21"/>
        <v>0</v>
      </c>
      <c r="H86" s="1"/>
    </row>
    <row r="87" spans="1:8" ht="45" x14ac:dyDescent="0.25">
      <c r="A87" s="23" t="s">
        <v>69</v>
      </c>
      <c r="B87" s="11" t="s">
        <v>11</v>
      </c>
      <c r="C87" s="11">
        <v>46.8</v>
      </c>
      <c r="D87" s="12"/>
      <c r="E87" s="12">
        <f t="shared" si="22"/>
        <v>0</v>
      </c>
      <c r="F87" s="12">
        <f t="shared" si="20"/>
        <v>0</v>
      </c>
      <c r="G87" s="12">
        <f t="shared" si="21"/>
        <v>0</v>
      </c>
      <c r="H87" s="2"/>
    </row>
    <row r="88" spans="1:8" x14ac:dyDescent="0.25">
      <c r="A88" s="23" t="s">
        <v>16</v>
      </c>
      <c r="B88" s="11" t="s">
        <v>13</v>
      </c>
      <c r="C88" s="11">
        <v>23.8</v>
      </c>
      <c r="D88" s="12"/>
      <c r="E88" s="12">
        <f t="shared" si="22"/>
        <v>0</v>
      </c>
      <c r="F88" s="12">
        <f t="shared" si="20"/>
        <v>0</v>
      </c>
      <c r="G88" s="12">
        <f t="shared" si="21"/>
        <v>0</v>
      </c>
      <c r="H88" s="1"/>
    </row>
    <row r="89" spans="1:8" x14ac:dyDescent="0.25">
      <c r="A89" s="23" t="s">
        <v>17</v>
      </c>
      <c r="B89" s="11" t="s">
        <v>11</v>
      </c>
      <c r="C89" s="11">
        <v>38.71</v>
      </c>
      <c r="D89" s="12"/>
      <c r="E89" s="12">
        <f t="shared" si="22"/>
        <v>0</v>
      </c>
      <c r="F89" s="12">
        <f t="shared" si="20"/>
        <v>0</v>
      </c>
      <c r="G89" s="12">
        <f t="shared" si="21"/>
        <v>0</v>
      </c>
      <c r="H89" s="1"/>
    </row>
    <row r="90" spans="1:8" x14ac:dyDescent="0.25">
      <c r="A90" s="23" t="s">
        <v>18</v>
      </c>
      <c r="B90" s="11" t="s">
        <v>13</v>
      </c>
      <c r="C90" s="11">
        <v>26.5</v>
      </c>
      <c r="D90" s="12"/>
      <c r="E90" s="12">
        <f t="shared" si="22"/>
        <v>0</v>
      </c>
      <c r="F90" s="12">
        <f t="shared" si="20"/>
        <v>0</v>
      </c>
      <c r="G90" s="12">
        <f t="shared" si="21"/>
        <v>0</v>
      </c>
      <c r="H90" s="1"/>
    </row>
    <row r="91" spans="1:8" x14ac:dyDescent="0.25">
      <c r="A91" s="23" t="s">
        <v>19</v>
      </c>
      <c r="B91" s="11" t="s">
        <v>13</v>
      </c>
      <c r="C91" s="11">
        <v>26.5</v>
      </c>
      <c r="D91" s="12"/>
      <c r="E91" s="12">
        <f t="shared" si="22"/>
        <v>0</v>
      </c>
      <c r="F91" s="12">
        <f t="shared" si="20"/>
        <v>0</v>
      </c>
      <c r="G91" s="12">
        <f t="shared" si="21"/>
        <v>0</v>
      </c>
      <c r="H91" s="1"/>
    </row>
    <row r="92" spans="1:8" x14ac:dyDescent="0.25">
      <c r="A92" s="23" t="s">
        <v>20</v>
      </c>
      <c r="B92" s="11" t="s">
        <v>13</v>
      </c>
      <c r="C92" s="11">
        <v>26.5</v>
      </c>
      <c r="D92" s="12"/>
      <c r="E92" s="12">
        <f t="shared" si="22"/>
        <v>0</v>
      </c>
      <c r="F92" s="12">
        <f t="shared" si="20"/>
        <v>0</v>
      </c>
      <c r="G92" s="12">
        <f t="shared" si="21"/>
        <v>0</v>
      </c>
      <c r="H92" s="1"/>
    </row>
    <row r="93" spans="1:8" x14ac:dyDescent="0.25">
      <c r="A93" s="23" t="s">
        <v>65</v>
      </c>
      <c r="B93" s="11" t="s">
        <v>13</v>
      </c>
      <c r="C93" s="11">
        <v>1</v>
      </c>
      <c r="D93" s="12"/>
      <c r="E93" s="12">
        <f t="shared" si="22"/>
        <v>0</v>
      </c>
      <c r="F93" s="12">
        <f t="shared" si="20"/>
        <v>0</v>
      </c>
      <c r="G93" s="12">
        <f t="shared" si="21"/>
        <v>0</v>
      </c>
      <c r="H93" s="1"/>
    </row>
    <row r="94" spans="1:8" ht="45" customHeight="1" x14ac:dyDescent="0.25">
      <c r="A94" s="33" t="s">
        <v>40</v>
      </c>
      <c r="B94" s="11" t="s">
        <v>12</v>
      </c>
      <c r="C94" s="11">
        <v>1</v>
      </c>
      <c r="D94" s="12"/>
      <c r="E94" s="12">
        <f t="shared" ref="E94:E101" si="23">D94*C94</f>
        <v>0</v>
      </c>
      <c r="F94" s="12">
        <f t="shared" si="20"/>
        <v>0</v>
      </c>
      <c r="G94" s="12">
        <f t="shared" si="21"/>
        <v>0</v>
      </c>
      <c r="H94" s="1"/>
    </row>
    <row r="95" spans="1:8" ht="75" x14ac:dyDescent="0.25">
      <c r="A95" s="34" t="s">
        <v>76</v>
      </c>
      <c r="B95" s="11" t="s">
        <v>13</v>
      </c>
      <c r="C95" s="11">
        <v>8</v>
      </c>
      <c r="D95" s="12"/>
      <c r="E95" s="12">
        <f t="shared" si="23"/>
        <v>0</v>
      </c>
      <c r="F95" s="12">
        <f t="shared" si="20"/>
        <v>0</v>
      </c>
      <c r="G95" s="12">
        <f t="shared" si="21"/>
        <v>0</v>
      </c>
      <c r="H95" s="1"/>
    </row>
    <row r="96" spans="1:8" ht="165" x14ac:dyDescent="0.25">
      <c r="A96" s="36" t="s">
        <v>79</v>
      </c>
      <c r="B96" s="11" t="s">
        <v>13</v>
      </c>
      <c r="C96" s="11">
        <v>5</v>
      </c>
      <c r="D96" s="12"/>
      <c r="E96" s="12">
        <f t="shared" si="23"/>
        <v>0</v>
      </c>
      <c r="F96" s="12">
        <f t="shared" si="20"/>
        <v>0</v>
      </c>
      <c r="G96" s="12">
        <f t="shared" si="21"/>
        <v>0</v>
      </c>
      <c r="H96" s="37"/>
    </row>
    <row r="97" spans="1:8" ht="75" customHeight="1" x14ac:dyDescent="0.25">
      <c r="A97" s="23" t="s">
        <v>44</v>
      </c>
      <c r="B97" s="11" t="s">
        <v>3</v>
      </c>
      <c r="C97" s="11">
        <v>8</v>
      </c>
      <c r="D97" s="12"/>
      <c r="E97" s="12">
        <f t="shared" si="23"/>
        <v>0</v>
      </c>
      <c r="F97" s="12">
        <f t="shared" si="20"/>
        <v>0</v>
      </c>
      <c r="G97" s="12">
        <f t="shared" si="21"/>
        <v>0</v>
      </c>
      <c r="H97" s="1"/>
    </row>
    <row r="98" spans="1:8" ht="90" x14ac:dyDescent="0.25">
      <c r="A98" s="23" t="s">
        <v>27</v>
      </c>
      <c r="B98" s="11" t="s">
        <v>3</v>
      </c>
      <c r="C98" s="11">
        <v>2</v>
      </c>
      <c r="D98" s="12"/>
      <c r="E98" s="12">
        <f t="shared" si="23"/>
        <v>0</v>
      </c>
      <c r="F98" s="12">
        <f t="shared" si="20"/>
        <v>0</v>
      </c>
      <c r="G98" s="12">
        <f t="shared" si="21"/>
        <v>0</v>
      </c>
      <c r="H98" s="1"/>
    </row>
    <row r="99" spans="1:8" ht="90" x14ac:dyDescent="0.25">
      <c r="A99" s="23" t="s">
        <v>45</v>
      </c>
      <c r="B99" s="11" t="s">
        <v>3</v>
      </c>
      <c r="C99" s="11">
        <v>1</v>
      </c>
      <c r="D99" s="12"/>
      <c r="E99" s="12">
        <f t="shared" si="23"/>
        <v>0</v>
      </c>
      <c r="F99" s="12">
        <f t="shared" si="20"/>
        <v>0</v>
      </c>
      <c r="G99" s="12">
        <f t="shared" si="21"/>
        <v>0</v>
      </c>
      <c r="H99" s="1"/>
    </row>
    <row r="100" spans="1:8" ht="45" x14ac:dyDescent="0.25">
      <c r="A100" s="21" t="s">
        <v>36</v>
      </c>
      <c r="B100" s="1" t="s">
        <v>3</v>
      </c>
      <c r="C100" s="1">
        <v>1</v>
      </c>
      <c r="D100" s="3"/>
      <c r="E100" s="12">
        <f t="shared" si="23"/>
        <v>0</v>
      </c>
      <c r="F100" s="12">
        <f t="shared" si="20"/>
        <v>0</v>
      </c>
      <c r="G100" s="12">
        <f t="shared" si="21"/>
        <v>0</v>
      </c>
      <c r="H100" s="1"/>
    </row>
    <row r="101" spans="1:8" ht="15" customHeight="1" x14ac:dyDescent="0.25">
      <c r="A101" s="21" t="s">
        <v>37</v>
      </c>
      <c r="B101" s="1" t="s">
        <v>11</v>
      </c>
      <c r="C101" s="1">
        <v>144</v>
      </c>
      <c r="D101" s="3"/>
      <c r="E101" s="12">
        <f t="shared" si="23"/>
        <v>0</v>
      </c>
      <c r="F101" s="12">
        <f t="shared" si="20"/>
        <v>0</v>
      </c>
      <c r="G101" s="12">
        <f t="shared" si="21"/>
        <v>0</v>
      </c>
      <c r="H101" s="1"/>
    </row>
    <row r="102" spans="1:8" ht="45" x14ac:dyDescent="0.25">
      <c r="A102" s="21" t="s">
        <v>38</v>
      </c>
      <c r="B102" s="1" t="s">
        <v>3</v>
      </c>
      <c r="C102" s="1">
        <v>1</v>
      </c>
      <c r="D102" s="3"/>
      <c r="E102" s="12">
        <f>D102*C102</f>
        <v>0</v>
      </c>
      <c r="F102" s="12">
        <f t="shared" si="20"/>
        <v>0</v>
      </c>
      <c r="G102" s="12">
        <f t="shared" si="21"/>
        <v>0</v>
      </c>
      <c r="H102" s="1"/>
    </row>
    <row r="103" spans="1:8" ht="60" x14ac:dyDescent="0.25">
      <c r="A103" s="21" t="s">
        <v>88</v>
      </c>
      <c r="B103" s="1" t="s">
        <v>3</v>
      </c>
      <c r="C103" s="1">
        <v>1</v>
      </c>
      <c r="D103" s="3"/>
      <c r="E103" s="12">
        <f>D103*C103</f>
        <v>0</v>
      </c>
      <c r="F103" s="12">
        <f t="shared" si="20"/>
        <v>0</v>
      </c>
      <c r="G103" s="12">
        <f t="shared" si="21"/>
        <v>0</v>
      </c>
      <c r="H103" s="1"/>
    </row>
    <row r="104" spans="1:8" ht="60" x14ac:dyDescent="0.25">
      <c r="A104" s="21" t="s">
        <v>90</v>
      </c>
      <c r="B104" s="1" t="s">
        <v>3</v>
      </c>
      <c r="C104" s="1">
        <v>1</v>
      </c>
      <c r="D104" s="3"/>
      <c r="E104" s="12">
        <f>D104*C104</f>
        <v>0</v>
      </c>
      <c r="F104" s="12">
        <f t="shared" si="20"/>
        <v>0</v>
      </c>
      <c r="G104" s="12">
        <f t="shared" si="21"/>
        <v>0</v>
      </c>
      <c r="H104" s="1"/>
    </row>
    <row r="105" spans="1:8" x14ac:dyDescent="0.25">
      <c r="A105" s="32" t="s">
        <v>6</v>
      </c>
      <c r="B105" s="4"/>
      <c r="C105" s="4"/>
      <c r="D105" s="5"/>
      <c r="E105" s="6">
        <f>SUM(E84:E104)</f>
        <v>0</v>
      </c>
      <c r="F105" s="6">
        <f>SUM(F84:F104)</f>
        <v>0</v>
      </c>
      <c r="G105" s="6">
        <f>SUM(G84:G104)</f>
        <v>0</v>
      </c>
      <c r="H105" s="1"/>
    </row>
    <row r="106" spans="1:8" x14ac:dyDescent="0.25">
      <c r="A106" s="24"/>
      <c r="B106" s="1"/>
      <c r="C106" s="1"/>
      <c r="D106" s="3"/>
      <c r="E106" s="3" t="s">
        <v>66</v>
      </c>
      <c r="F106" s="3"/>
      <c r="G106" s="3"/>
      <c r="H106" s="1"/>
    </row>
    <row r="107" spans="1:8" ht="20.100000000000001" customHeight="1" x14ac:dyDescent="0.25">
      <c r="A107" s="31" t="s">
        <v>72</v>
      </c>
      <c r="B107" s="8"/>
      <c r="C107" s="8"/>
      <c r="D107" s="9"/>
      <c r="E107" s="9"/>
      <c r="F107" s="9"/>
      <c r="G107" s="9"/>
      <c r="H107" s="1"/>
    </row>
    <row r="108" spans="1:8" ht="15" customHeight="1" x14ac:dyDescent="0.25">
      <c r="A108" s="38" t="s">
        <v>64</v>
      </c>
      <c r="B108" s="11" t="s">
        <v>11</v>
      </c>
      <c r="C108" s="11">
        <v>3.4</v>
      </c>
      <c r="D108" s="12"/>
      <c r="E108" s="12">
        <f>D108*C108</f>
        <v>0</v>
      </c>
      <c r="F108" s="12">
        <f>E108*0.21</f>
        <v>0</v>
      </c>
      <c r="G108" s="12">
        <f>F108+E108</f>
        <v>0</v>
      </c>
      <c r="H108" s="1"/>
    </row>
    <row r="109" spans="1:8" ht="75" x14ac:dyDescent="0.25">
      <c r="A109" s="21" t="s">
        <v>63</v>
      </c>
      <c r="B109" s="1" t="s">
        <v>11</v>
      </c>
      <c r="C109" s="40">
        <v>10.199999999999999</v>
      </c>
      <c r="D109" s="3"/>
      <c r="E109" s="3">
        <f>D109*C109</f>
        <v>0</v>
      </c>
      <c r="F109" s="3">
        <f>E109*0.21</f>
        <v>0</v>
      </c>
      <c r="G109" s="3">
        <f>F109+E109</f>
        <v>0</v>
      </c>
      <c r="H109" s="1"/>
    </row>
    <row r="110" spans="1:8" x14ac:dyDescent="0.25">
      <c r="A110" s="23" t="s">
        <v>53</v>
      </c>
      <c r="B110" s="11" t="s">
        <v>11</v>
      </c>
      <c r="C110" s="11">
        <v>10.14</v>
      </c>
      <c r="D110" s="12"/>
      <c r="E110" s="12">
        <f>D110*C110</f>
        <v>0</v>
      </c>
      <c r="F110" s="12">
        <f>E110*0.21</f>
        <v>0</v>
      </c>
      <c r="G110" s="3">
        <f t="shared" ref="G110:G122" si="24">F110+E110</f>
        <v>0</v>
      </c>
      <c r="H110" s="1"/>
    </row>
    <row r="111" spans="1:8" ht="30" x14ac:dyDescent="0.25">
      <c r="A111" s="23" t="s">
        <v>54</v>
      </c>
      <c r="B111" s="11" t="s">
        <v>11</v>
      </c>
      <c r="C111" s="11">
        <v>10.14</v>
      </c>
      <c r="D111" s="12"/>
      <c r="E111" s="12">
        <f t="shared" ref="E111" si="25">D111*C111</f>
        <v>0</v>
      </c>
      <c r="F111" s="3">
        <f t="shared" ref="F111" si="26">E111*0.21</f>
        <v>0</v>
      </c>
      <c r="G111" s="3">
        <f t="shared" si="24"/>
        <v>0</v>
      </c>
      <c r="H111" s="1"/>
    </row>
    <row r="112" spans="1:8" x14ac:dyDescent="0.25">
      <c r="A112" s="23" t="s">
        <v>15</v>
      </c>
      <c r="B112" s="11" t="s">
        <v>11</v>
      </c>
      <c r="C112" s="11">
        <f>C110</f>
        <v>10.14</v>
      </c>
      <c r="D112" s="12"/>
      <c r="E112" s="12">
        <f t="shared" ref="E112:E121" si="27">D112*C112</f>
        <v>0</v>
      </c>
      <c r="F112" s="12">
        <f t="shared" ref="F112:F122" si="28">E112*0.21</f>
        <v>0</v>
      </c>
      <c r="G112" s="3">
        <f t="shared" si="24"/>
        <v>0</v>
      </c>
      <c r="H112" s="1"/>
    </row>
    <row r="113" spans="1:8" x14ac:dyDescent="0.25">
      <c r="A113" s="20" t="s">
        <v>47</v>
      </c>
      <c r="B113" s="11" t="s">
        <v>11</v>
      </c>
      <c r="C113" s="11">
        <v>10.14</v>
      </c>
      <c r="D113" s="12"/>
      <c r="E113" s="12">
        <f t="shared" si="27"/>
        <v>0</v>
      </c>
      <c r="F113" s="3">
        <f t="shared" si="28"/>
        <v>0</v>
      </c>
      <c r="G113" s="3">
        <f t="shared" si="24"/>
        <v>0</v>
      </c>
      <c r="H113" s="1"/>
    </row>
    <row r="114" spans="1:8" ht="30" x14ac:dyDescent="0.25">
      <c r="A114" s="20" t="s">
        <v>48</v>
      </c>
      <c r="B114" s="11" t="s">
        <v>3</v>
      </c>
      <c r="C114" s="11">
        <v>2</v>
      </c>
      <c r="D114" s="12"/>
      <c r="E114" s="12">
        <f t="shared" si="27"/>
        <v>0</v>
      </c>
      <c r="F114" s="3">
        <f t="shared" si="28"/>
        <v>0</v>
      </c>
      <c r="G114" s="3">
        <f t="shared" si="24"/>
        <v>0</v>
      </c>
      <c r="H114" s="1"/>
    </row>
    <row r="115" spans="1:8" x14ac:dyDescent="0.25">
      <c r="A115" s="20" t="s">
        <v>49</v>
      </c>
      <c r="B115" s="11" t="s">
        <v>50</v>
      </c>
      <c r="C115" s="11">
        <v>0.5</v>
      </c>
      <c r="D115" s="12"/>
      <c r="E115" s="12">
        <f t="shared" si="27"/>
        <v>0</v>
      </c>
      <c r="F115" s="3">
        <f t="shared" si="28"/>
        <v>0</v>
      </c>
      <c r="G115" s="3">
        <f t="shared" si="24"/>
        <v>0</v>
      </c>
      <c r="H115" s="1"/>
    </row>
    <row r="116" spans="1:8" ht="45" x14ac:dyDescent="0.25">
      <c r="A116" s="23" t="s">
        <v>70</v>
      </c>
      <c r="B116" s="11" t="s">
        <v>11</v>
      </c>
      <c r="C116" s="11">
        <v>14</v>
      </c>
      <c r="D116" s="12"/>
      <c r="E116" s="12">
        <f t="shared" si="27"/>
        <v>0</v>
      </c>
      <c r="F116" s="12">
        <f t="shared" si="28"/>
        <v>0</v>
      </c>
      <c r="G116" s="3">
        <f t="shared" si="24"/>
        <v>0</v>
      </c>
      <c r="H116" s="2"/>
    </row>
    <row r="117" spans="1:8" x14ac:dyDescent="0.25">
      <c r="A117" s="23" t="s">
        <v>16</v>
      </c>
      <c r="B117" s="11" t="s">
        <v>13</v>
      </c>
      <c r="C117" s="11">
        <v>3.2</v>
      </c>
      <c r="D117" s="12"/>
      <c r="E117" s="12">
        <f t="shared" si="27"/>
        <v>0</v>
      </c>
      <c r="F117" s="12">
        <f t="shared" si="28"/>
        <v>0</v>
      </c>
      <c r="G117" s="3">
        <f t="shared" si="24"/>
        <v>0</v>
      </c>
      <c r="H117" s="1"/>
    </row>
    <row r="118" spans="1:8" x14ac:dyDescent="0.25">
      <c r="A118" s="23" t="s">
        <v>17</v>
      </c>
      <c r="B118" s="11" t="s">
        <v>11</v>
      </c>
      <c r="C118" s="11">
        <v>10.14</v>
      </c>
      <c r="D118" s="12"/>
      <c r="E118" s="12">
        <f t="shared" si="27"/>
        <v>0</v>
      </c>
      <c r="F118" s="12">
        <f t="shared" si="28"/>
        <v>0</v>
      </c>
      <c r="G118" s="3">
        <f t="shared" si="24"/>
        <v>0</v>
      </c>
      <c r="H118" s="1"/>
    </row>
    <row r="119" spans="1:8" x14ac:dyDescent="0.25">
      <c r="A119" s="23" t="s">
        <v>18</v>
      </c>
      <c r="B119" s="11" t="s">
        <v>13</v>
      </c>
      <c r="C119" s="11">
        <v>17</v>
      </c>
      <c r="D119" s="12"/>
      <c r="E119" s="12">
        <f t="shared" si="27"/>
        <v>0</v>
      </c>
      <c r="F119" s="12">
        <f t="shared" si="28"/>
        <v>0</v>
      </c>
      <c r="G119" s="3">
        <f t="shared" si="24"/>
        <v>0</v>
      </c>
      <c r="H119" s="1"/>
    </row>
    <row r="120" spans="1:8" x14ac:dyDescent="0.25">
      <c r="A120" s="23" t="s">
        <v>19</v>
      </c>
      <c r="B120" s="11" t="s">
        <v>13</v>
      </c>
      <c r="C120" s="11">
        <v>17</v>
      </c>
      <c r="D120" s="12"/>
      <c r="E120" s="12">
        <f t="shared" si="27"/>
        <v>0</v>
      </c>
      <c r="F120" s="12">
        <f t="shared" si="28"/>
        <v>0</v>
      </c>
      <c r="G120" s="3">
        <f t="shared" si="24"/>
        <v>0</v>
      </c>
      <c r="H120" s="1"/>
    </row>
    <row r="121" spans="1:8" x14ac:dyDescent="0.25">
      <c r="A121" s="23" t="s">
        <v>20</v>
      </c>
      <c r="B121" s="11" t="s">
        <v>13</v>
      </c>
      <c r="C121" s="11">
        <v>17</v>
      </c>
      <c r="D121" s="12"/>
      <c r="E121" s="12">
        <f t="shared" si="27"/>
        <v>0</v>
      </c>
      <c r="F121" s="12">
        <f t="shared" si="28"/>
        <v>0</v>
      </c>
      <c r="G121" s="3">
        <f t="shared" si="24"/>
        <v>0</v>
      </c>
      <c r="H121" s="1"/>
    </row>
    <row r="122" spans="1:8" ht="30" x14ac:dyDescent="0.25">
      <c r="A122" s="21" t="s">
        <v>39</v>
      </c>
      <c r="B122" s="1" t="s">
        <v>11</v>
      </c>
      <c r="C122" s="1">
        <v>80</v>
      </c>
      <c r="D122" s="3"/>
      <c r="E122" s="3">
        <f t="shared" si="19"/>
        <v>0</v>
      </c>
      <c r="F122" s="12">
        <f t="shared" si="28"/>
        <v>0</v>
      </c>
      <c r="G122" s="3">
        <f t="shared" si="24"/>
        <v>0</v>
      </c>
      <c r="H122" s="1"/>
    </row>
    <row r="123" spans="1:8" x14ac:dyDescent="0.25">
      <c r="A123" s="25" t="s">
        <v>73</v>
      </c>
      <c r="B123" s="4"/>
      <c r="C123" s="4"/>
      <c r="D123" s="4"/>
      <c r="E123" s="6">
        <f>SUM(E108:E122)</f>
        <v>0</v>
      </c>
      <c r="F123" s="6">
        <f>SUM(F108:F122)</f>
        <v>0</v>
      </c>
      <c r="G123" s="6">
        <f>SUM(G108:G122)</f>
        <v>0</v>
      </c>
      <c r="H123" s="1"/>
    </row>
    <row r="124" spans="1:8" x14ac:dyDescent="0.25">
      <c r="A124" s="44"/>
      <c r="B124" s="11"/>
      <c r="C124" s="11"/>
      <c r="D124" s="11"/>
      <c r="E124" s="13"/>
      <c r="F124" s="13"/>
      <c r="G124" s="13"/>
      <c r="H124" s="1"/>
    </row>
    <row r="125" spans="1:8" x14ac:dyDescent="0.25">
      <c r="A125" s="31" t="s">
        <v>82</v>
      </c>
      <c r="B125" s="8"/>
      <c r="C125" s="8"/>
      <c r="D125" s="8"/>
      <c r="E125" s="46"/>
      <c r="F125" s="46"/>
      <c r="G125" s="46"/>
      <c r="H125" s="1"/>
    </row>
    <row r="126" spans="1:8" x14ac:dyDescent="0.25">
      <c r="A126" s="23" t="s">
        <v>80</v>
      </c>
      <c r="B126" s="11" t="s">
        <v>3</v>
      </c>
      <c r="C126" s="11">
        <v>1</v>
      </c>
      <c r="D126" s="12"/>
      <c r="E126" s="42">
        <f>D126*C126</f>
        <v>0</v>
      </c>
      <c r="F126" s="42">
        <f>E126*0.21</f>
        <v>0</v>
      </c>
      <c r="G126" s="42">
        <f>F126+E126</f>
        <v>0</v>
      </c>
      <c r="H126" s="1"/>
    </row>
    <row r="127" spans="1:8" ht="30" x14ac:dyDescent="0.25">
      <c r="A127" s="26" t="s">
        <v>81</v>
      </c>
      <c r="B127" s="1" t="s">
        <v>3</v>
      </c>
      <c r="C127" s="1">
        <v>1</v>
      </c>
      <c r="D127" s="3"/>
      <c r="E127" s="3">
        <f>D127*C127</f>
        <v>0</v>
      </c>
      <c r="F127" s="42">
        <f>E127*0.21</f>
        <v>0</v>
      </c>
      <c r="G127" s="3">
        <f>F127+E127</f>
        <v>0</v>
      </c>
      <c r="H127" s="1"/>
    </row>
    <row r="128" spans="1:8" x14ac:dyDescent="0.25">
      <c r="A128" s="23" t="s">
        <v>21</v>
      </c>
      <c r="B128" s="1" t="s">
        <v>12</v>
      </c>
      <c r="C128" s="1">
        <v>1</v>
      </c>
      <c r="D128" s="3"/>
      <c r="E128" s="3">
        <f>D128*C128</f>
        <v>0</v>
      </c>
      <c r="F128" s="42">
        <f>E128*0.21</f>
        <v>0</v>
      </c>
      <c r="G128" s="3">
        <f>F128+E128</f>
        <v>0</v>
      </c>
      <c r="H128" s="1"/>
    </row>
    <row r="129" spans="1:8" ht="45" x14ac:dyDescent="0.25">
      <c r="A129" s="38" t="s">
        <v>84</v>
      </c>
      <c r="B129" s="11" t="s">
        <v>12</v>
      </c>
      <c r="C129" s="11">
        <v>1</v>
      </c>
      <c r="D129" s="12"/>
      <c r="E129" s="42">
        <f>D129*C129</f>
        <v>0</v>
      </c>
      <c r="F129" s="42">
        <f>E129*0.21</f>
        <v>0</v>
      </c>
      <c r="G129" s="42">
        <f>F129+E129</f>
        <v>0</v>
      </c>
      <c r="H129" s="1"/>
    </row>
    <row r="130" spans="1:8" x14ac:dyDescent="0.25">
      <c r="A130" s="43" t="s">
        <v>86</v>
      </c>
      <c r="B130" s="11" t="s">
        <v>12</v>
      </c>
      <c r="C130" s="11">
        <v>1</v>
      </c>
      <c r="D130" s="12"/>
      <c r="E130" s="42">
        <f t="shared" ref="E130:E133" si="29">D130*C130</f>
        <v>0</v>
      </c>
      <c r="F130" s="42">
        <f t="shared" ref="F130:F133" si="30">E130*0.21</f>
        <v>0</v>
      </c>
      <c r="G130" s="42">
        <f t="shared" ref="G130:G133" si="31">F130+E130</f>
        <v>0</v>
      </c>
      <c r="H130" s="1"/>
    </row>
    <row r="131" spans="1:8" x14ac:dyDescent="0.25">
      <c r="A131" s="43" t="s">
        <v>85</v>
      </c>
      <c r="B131" s="11" t="s">
        <v>12</v>
      </c>
      <c r="C131" s="11">
        <v>1</v>
      </c>
      <c r="D131" s="12"/>
      <c r="E131" s="42">
        <f t="shared" si="29"/>
        <v>0</v>
      </c>
      <c r="F131" s="42">
        <f t="shared" si="30"/>
        <v>0</v>
      </c>
      <c r="G131" s="42">
        <f t="shared" si="31"/>
        <v>0</v>
      </c>
      <c r="H131" s="1"/>
    </row>
    <row r="132" spans="1:8" x14ac:dyDescent="0.25">
      <c r="A132" s="43" t="s">
        <v>87</v>
      </c>
      <c r="B132" s="11" t="s">
        <v>12</v>
      </c>
      <c r="C132" s="11">
        <v>1</v>
      </c>
      <c r="D132" s="12"/>
      <c r="E132" s="42">
        <f t="shared" si="29"/>
        <v>0</v>
      </c>
      <c r="F132" s="42">
        <f t="shared" si="30"/>
        <v>0</v>
      </c>
      <c r="G132" s="42">
        <f t="shared" si="31"/>
        <v>0</v>
      </c>
      <c r="H132" s="1"/>
    </row>
    <row r="133" spans="1:8" ht="16.5" customHeight="1" x14ac:dyDescent="0.25">
      <c r="A133" s="43" t="s">
        <v>78</v>
      </c>
      <c r="B133" s="11" t="s">
        <v>12</v>
      </c>
      <c r="C133" s="11">
        <v>1</v>
      </c>
      <c r="D133" s="12"/>
      <c r="E133" s="42">
        <f t="shared" si="29"/>
        <v>0</v>
      </c>
      <c r="F133" s="42">
        <f t="shared" si="30"/>
        <v>0</v>
      </c>
      <c r="G133" s="42">
        <f t="shared" si="31"/>
        <v>0</v>
      </c>
      <c r="H133" s="1"/>
    </row>
    <row r="134" spans="1:8" ht="16.5" customHeight="1" x14ac:dyDescent="0.25">
      <c r="A134" s="45" t="s">
        <v>83</v>
      </c>
      <c r="B134" s="4"/>
      <c r="C134" s="4"/>
      <c r="D134" s="5"/>
      <c r="E134" s="6">
        <f>SUM(E126:E133)</f>
        <v>0</v>
      </c>
      <c r="F134" s="6">
        <f>SUM(F126:F133)</f>
        <v>0</v>
      </c>
      <c r="G134" s="6">
        <f>SUM(G126:G133)</f>
        <v>0</v>
      </c>
      <c r="H134" s="1"/>
    </row>
    <row r="135" spans="1:8" ht="16.5" customHeight="1" x14ac:dyDescent="0.25">
      <c r="A135" s="43"/>
      <c r="B135" s="11"/>
      <c r="C135" s="11"/>
      <c r="D135" s="12"/>
      <c r="E135" s="42"/>
      <c r="F135" s="42"/>
      <c r="G135" s="42"/>
      <c r="H135" s="1"/>
    </row>
    <row r="136" spans="1:8" x14ac:dyDescent="0.25">
      <c r="A136" s="17" t="s">
        <v>14</v>
      </c>
      <c r="B136" s="1"/>
      <c r="C136" s="1"/>
      <c r="D136" s="1"/>
      <c r="E136" s="41">
        <f>E134+E123+E105+E81+E56+E32</f>
        <v>0</v>
      </c>
      <c r="F136" s="16">
        <f>F134+F123+F105+F81+F56+F32</f>
        <v>0</v>
      </c>
      <c r="G136" s="16">
        <f>G134+G123+G105+G81+G56+G32</f>
        <v>0</v>
      </c>
      <c r="H136" s="1"/>
    </row>
    <row r="137" spans="1:8" x14ac:dyDescent="0.25">
      <c r="E137" s="35"/>
      <c r="F137" s="35"/>
      <c r="G137" s="39"/>
    </row>
    <row r="139" spans="1:8" x14ac:dyDescent="0.25">
      <c r="F139" s="35"/>
    </row>
  </sheetData>
  <printOptions horizontalCentered="1" verticalCentered="1"/>
  <pageMargins left="0.70866141732283472" right="0.31496062992125984" top="1.3779527559055118" bottom="0.39370078740157483" header="0.31496062992125984" footer="0.31496062992125984"/>
  <pageSetup paperSize="9" scale="90" orientation="landscape" r:id="rId1"/>
  <headerFooter>
    <oddHeader>&amp;L&amp;"-,Tučná kurzíva"Pedagogická fakulta MU
Katedra biologie
stavební opravy  prostor katedry bilogie&amp;C&amp;"-,Tučná kurzíva"rozpočet&amp;R&amp;"-,Tučná kurzíva"ing.arch. Elena Sládková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</dc:creator>
  <cp:lastModifiedBy>Hewlett-Packard Company</cp:lastModifiedBy>
  <cp:lastPrinted>2020-02-07T13:32:11Z</cp:lastPrinted>
  <dcterms:created xsi:type="dcterms:W3CDTF">2019-09-27T11:05:20Z</dcterms:created>
  <dcterms:modified xsi:type="dcterms:W3CDTF">2020-04-02T15:26:29Z</dcterms:modified>
</cp:coreProperties>
</file>